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240" windowWidth="8820" windowHeight="7200" activeTab="2"/>
  </bookViews>
  <sheets>
    <sheet name="Assignments" sheetId="2" r:id="rId1"/>
    <sheet name="Endo" sheetId="1" r:id="rId2"/>
    <sheet name="Clinic" sheetId="4" r:id="rId3"/>
    <sheet name="Luminal Consults" sheetId="5" r:id="rId4"/>
  </sheets>
  <calcPr calcId="145621" concurrentCalc="0"/>
</workbook>
</file>

<file path=xl/calcChain.xml><?xml version="1.0" encoding="utf-8"?>
<calcChain xmlns="http://schemas.openxmlformats.org/spreadsheetml/2006/main">
  <c r="L3" i="2" l="1"/>
  <c r="L40" i="2"/>
  <c r="L17" i="2"/>
  <c r="L32" i="2"/>
  <c r="I37" i="2"/>
  <c r="L37" i="2"/>
  <c r="H37" i="2"/>
  <c r="G37" i="2"/>
  <c r="F37" i="2"/>
  <c r="E37" i="2"/>
  <c r="C37" i="2"/>
  <c r="D31" i="2"/>
  <c r="D37" i="2"/>
  <c r="C20" i="2"/>
  <c r="L18" i="2"/>
  <c r="L16" i="2"/>
  <c r="L7" i="2"/>
  <c r="L6" i="2"/>
  <c r="L4" i="2"/>
  <c r="L11" i="2"/>
  <c r="L39" i="2"/>
  <c r="L12" i="2"/>
  <c r="L14" i="2"/>
  <c r="L8" i="2"/>
  <c r="L31" i="2"/>
  <c r="L38" i="2"/>
  <c r="L20" i="2"/>
  <c r="L19" i="2"/>
  <c r="L21" i="2"/>
  <c r="L9" i="2"/>
  <c r="L10" i="2"/>
  <c r="L13" i="2"/>
  <c r="L15" i="2"/>
  <c r="L22" i="2"/>
  <c r="L23" i="2"/>
  <c r="L24" i="2"/>
  <c r="L25" i="2"/>
  <c r="L26" i="2"/>
  <c r="L27" i="2"/>
  <c r="L28" i="2"/>
  <c r="L33" i="2"/>
  <c r="L34" i="2"/>
  <c r="L35" i="2"/>
  <c r="L36" i="2"/>
  <c r="J3" i="2"/>
  <c r="I29" i="2"/>
  <c r="H29" i="2"/>
  <c r="F29" i="2"/>
  <c r="G29" i="2"/>
  <c r="E29" i="2"/>
  <c r="D29" i="2"/>
  <c r="C29" i="2"/>
  <c r="J32" i="2"/>
  <c r="J33" i="2"/>
  <c r="J34" i="2"/>
  <c r="J35" i="2"/>
  <c r="J36" i="2"/>
  <c r="J37" i="2"/>
  <c r="J38" i="2"/>
  <c r="J39" i="2"/>
  <c r="J41" i="2"/>
  <c r="J31" i="2"/>
  <c r="J5" i="2"/>
  <c r="J6" i="2"/>
  <c r="J7" i="2"/>
  <c r="J8" i="2"/>
  <c r="J9" i="2"/>
  <c r="J10" i="2"/>
  <c r="J11" i="2"/>
  <c r="J12" i="2"/>
  <c r="J13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4" i="2"/>
</calcChain>
</file>

<file path=xl/sharedStrings.xml><?xml version="1.0" encoding="utf-8"?>
<sst xmlns="http://schemas.openxmlformats.org/spreadsheetml/2006/main" count="524" uniqueCount="236">
  <si>
    <t>AM</t>
  </si>
  <si>
    <t>M</t>
  </si>
  <si>
    <t>T</t>
  </si>
  <si>
    <t>W</t>
  </si>
  <si>
    <t>F</t>
  </si>
  <si>
    <t>MM 1</t>
  </si>
  <si>
    <t>SL</t>
  </si>
  <si>
    <t>MM 2</t>
  </si>
  <si>
    <t>NS</t>
  </si>
  <si>
    <t>ED</t>
  </si>
  <si>
    <t>UNC1</t>
  </si>
  <si>
    <t>RR</t>
  </si>
  <si>
    <t>UNC2</t>
  </si>
  <si>
    <t>KI</t>
  </si>
  <si>
    <t>SZ</t>
  </si>
  <si>
    <t>LG</t>
  </si>
  <si>
    <t>BILIARY</t>
  </si>
  <si>
    <t>IG</t>
  </si>
  <si>
    <t>MR</t>
  </si>
  <si>
    <t>YS</t>
  </si>
  <si>
    <t>PM</t>
  </si>
  <si>
    <t>RS</t>
  </si>
  <si>
    <t>SD</t>
  </si>
  <si>
    <t>GI Faculty</t>
  </si>
  <si>
    <t>FTE</t>
  </si>
  <si>
    <t>cFTE</t>
  </si>
  <si>
    <t>Consults</t>
  </si>
  <si>
    <t>Endo</t>
  </si>
  <si>
    <t>Clinic</t>
  </si>
  <si>
    <t>Prison</t>
  </si>
  <si>
    <t>Total</t>
  </si>
  <si>
    <t>Bozymski</t>
  </si>
  <si>
    <t>Crockett</t>
  </si>
  <si>
    <t xml:space="preserve">Dellon </t>
  </si>
  <si>
    <t>Dorn</t>
  </si>
  <si>
    <t>Gangarosa</t>
  </si>
  <si>
    <t>Grimm</t>
  </si>
  <si>
    <t>Hansen</t>
  </si>
  <si>
    <t>Herfarth</t>
  </si>
  <si>
    <t>Isaacs</t>
  </si>
  <si>
    <t>Levinson</t>
  </si>
  <si>
    <t>Long</t>
  </si>
  <si>
    <t>Madanick</t>
  </si>
  <si>
    <t>Nuzum</t>
  </si>
  <si>
    <t>Orlando</t>
  </si>
  <si>
    <t>Peery</t>
  </si>
  <si>
    <t>Ransohoff</t>
  </si>
  <si>
    <t>Rich</t>
  </si>
  <si>
    <t>Ringel</t>
  </si>
  <si>
    <t>Sandler</t>
  </si>
  <si>
    <t>Sartor</t>
  </si>
  <si>
    <t>Scarlett</t>
  </si>
  <si>
    <t>Shaheen</t>
  </si>
  <si>
    <t>Sheikh</t>
  </si>
  <si>
    <t>TOTALS GI</t>
  </si>
  <si>
    <t>Gboro</t>
  </si>
  <si>
    <t>Barritt</t>
  </si>
  <si>
    <t>Darling</t>
  </si>
  <si>
    <t>Fried</t>
  </si>
  <si>
    <t>Hayashi</t>
  </si>
  <si>
    <t>Zacks</t>
  </si>
  <si>
    <t>Bataller</t>
  </si>
  <si>
    <t>Rahbar</t>
  </si>
  <si>
    <t>IBD</t>
  </si>
  <si>
    <t>Memorial</t>
  </si>
  <si>
    <t>Monday</t>
  </si>
  <si>
    <t>Tuesday</t>
  </si>
  <si>
    <t>Wednesday</t>
  </si>
  <si>
    <t>Thursday</t>
  </si>
  <si>
    <t>Friday</t>
  </si>
  <si>
    <t>Pasricha</t>
  </si>
  <si>
    <t xml:space="preserve">Barritt </t>
  </si>
  <si>
    <t>Ferrell</t>
  </si>
  <si>
    <t>Maier</t>
  </si>
  <si>
    <t>Therapy 1</t>
  </si>
  <si>
    <t>Evon</t>
  </si>
  <si>
    <t>Therapy 2</t>
  </si>
  <si>
    <t>IBD Research</t>
  </si>
  <si>
    <t>Meadowmont</t>
  </si>
  <si>
    <t>Spacek</t>
  </si>
  <si>
    <t>Transplant</t>
  </si>
  <si>
    <t xml:space="preserve">Zacks </t>
  </si>
  <si>
    <t>Hillsborough</t>
  </si>
  <si>
    <t>Dellon</t>
  </si>
  <si>
    <t>Elliot</t>
  </si>
  <si>
    <t xml:space="preserve">Hayashi </t>
  </si>
  <si>
    <t>HMOB Wed AM</t>
  </si>
  <si>
    <t>UNC Thurs PM</t>
  </si>
  <si>
    <t>UNC Tues AM/PM</t>
  </si>
  <si>
    <t>MM Thurs PM</t>
  </si>
  <si>
    <t>UNC Wed AM</t>
  </si>
  <si>
    <t>UNC Mon PM</t>
  </si>
  <si>
    <t>UNC Fri AM</t>
  </si>
  <si>
    <t>Cardona</t>
  </si>
  <si>
    <t>Metheny</t>
  </si>
  <si>
    <t>Clinic Fellow</t>
  </si>
  <si>
    <t>Wolf</t>
  </si>
  <si>
    <t>Muehlbauer</t>
  </si>
  <si>
    <t>Elliott</t>
  </si>
  <si>
    <t>Eliott</t>
  </si>
  <si>
    <t>Flex Slots</t>
  </si>
  <si>
    <t>Flex Slot</t>
  </si>
  <si>
    <t>Prata</t>
  </si>
  <si>
    <t>MM Tues AM/PM</t>
  </si>
  <si>
    <t>Urgent Attg</t>
  </si>
  <si>
    <t>O'Connell-Edw</t>
  </si>
  <si>
    <t>UNC Thurs AM/PM</t>
  </si>
  <si>
    <t>Hepatology</t>
  </si>
  <si>
    <t>Red = change (site and/or time)</t>
  </si>
  <si>
    <t>SC</t>
  </si>
  <si>
    <t>Urgent Fel</t>
  </si>
  <si>
    <t>UNC Wed AM/PM, MM Thurs AM</t>
  </si>
  <si>
    <t>Transplant Mon AM/PM, Tues PM, Wed AM + offsite</t>
  </si>
  <si>
    <t>Transplant Mon AM/PM, Tues PM, Thurs AM/PM + offsite</t>
  </si>
  <si>
    <t>HMOB Tues AM and Wed PM</t>
  </si>
  <si>
    <t>UNC Wed PM and Thurs PM</t>
  </si>
  <si>
    <t xml:space="preserve">Baron </t>
  </si>
  <si>
    <t>Baron</t>
  </si>
  <si>
    <t>MM 3</t>
  </si>
  <si>
    <t>TB</t>
  </si>
  <si>
    <t>Consult</t>
  </si>
  <si>
    <t>ADVANCED</t>
  </si>
  <si>
    <t>AP</t>
  </si>
  <si>
    <t>BO</t>
  </si>
  <si>
    <t>Hepatology Pool</t>
  </si>
  <si>
    <t>DATES</t>
  </si>
  <si>
    <t>July 1-15</t>
  </si>
  <si>
    <t>July 16-31</t>
  </si>
  <si>
    <t>August 1-15</t>
  </si>
  <si>
    <t>August 16-31</t>
  </si>
  <si>
    <t>September 1-15</t>
  </si>
  <si>
    <t>September 16-30</t>
  </si>
  <si>
    <t>October 1-15</t>
  </si>
  <si>
    <t>October 16-31</t>
  </si>
  <si>
    <t>November 1-15</t>
  </si>
  <si>
    <t>December 1-15</t>
  </si>
  <si>
    <t>January 1-15</t>
  </si>
  <si>
    <t>January 16-31</t>
  </si>
  <si>
    <t>February 1-15</t>
  </si>
  <si>
    <t>March 1-16</t>
  </si>
  <si>
    <t>March 17-31</t>
  </si>
  <si>
    <t>April 1-15</t>
  </si>
  <si>
    <t>April 16-30</t>
  </si>
  <si>
    <t>May 1-15</t>
  </si>
  <si>
    <t>June 1-15</t>
  </si>
  <si>
    <t>June 16-30</t>
  </si>
  <si>
    <t>2014-2015</t>
  </si>
  <si>
    <t>Haque</t>
  </si>
  <si>
    <t>Kochar</t>
  </si>
  <si>
    <t>Krock</t>
  </si>
  <si>
    <t>Shah</t>
  </si>
  <si>
    <t>HMOB1</t>
  </si>
  <si>
    <t>December 16-23</t>
  </si>
  <si>
    <t>Total Flex Slots</t>
  </si>
  <si>
    <t>HMOB Mon AM</t>
  </si>
  <si>
    <t>FUNCTIONAL</t>
  </si>
  <si>
    <t>CEDAS</t>
  </si>
  <si>
    <t>LIVER</t>
  </si>
  <si>
    <t>GENERAL</t>
  </si>
  <si>
    <t>RM</t>
  </si>
  <si>
    <t>O'Connell Edwards</t>
  </si>
  <si>
    <t>UNC Mon AM/PM, Thurs AM/PM</t>
  </si>
  <si>
    <t>Arora</t>
  </si>
  <si>
    <t>McGill</t>
  </si>
  <si>
    <t>IG/KI</t>
  </si>
  <si>
    <t>SMc</t>
  </si>
  <si>
    <t>SA</t>
  </si>
  <si>
    <t>SS</t>
  </si>
  <si>
    <t>HMOB Wed AM/PM</t>
  </si>
  <si>
    <t>Nutrition</t>
  </si>
  <si>
    <t>red=change from last semester</t>
  </si>
  <si>
    <t>Thurs PM</t>
  </si>
  <si>
    <t>NAME</t>
  </si>
  <si>
    <t># Clinics</t>
  </si>
  <si>
    <t>Day/Loction</t>
  </si>
  <si>
    <t>UNC Wed PM</t>
  </si>
  <si>
    <t>-</t>
  </si>
  <si>
    <t>LATINO</t>
  </si>
  <si>
    <t>FELLOWS</t>
  </si>
  <si>
    <t>Crockett q4w</t>
  </si>
  <si>
    <t>Bataller q4w</t>
  </si>
  <si>
    <t>McGill q2w</t>
  </si>
  <si>
    <t>Peery (q2w)</t>
  </si>
  <si>
    <t>red=change from prior semester</t>
  </si>
  <si>
    <t>Jain</t>
  </si>
  <si>
    <t xml:space="preserve">UNC Thurs AM </t>
  </si>
  <si>
    <t>UNC Wed AM/PM, Thurs AM</t>
  </si>
  <si>
    <t>HMOB Fri AM/PM q2 weeks</t>
  </si>
  <si>
    <t>HMOB Fri AM, others TBD</t>
  </si>
  <si>
    <t>MM Mon AM/PM, UNC Fri PM (q2w)</t>
  </si>
  <si>
    <t>GI CLINIC (Proposed Effective  July 1, 2015)</t>
  </si>
  <si>
    <t>Abdalla</t>
  </si>
  <si>
    <t>UNC Wed AM/PM</t>
  </si>
  <si>
    <t>Jalaj</t>
  </si>
  <si>
    <t>Jalaj (AE fellow)</t>
  </si>
  <si>
    <t>Manzi</t>
  </si>
  <si>
    <t>Abdalla (IBD)</t>
  </si>
  <si>
    <t>Tues AM/PM</t>
  </si>
  <si>
    <t xml:space="preserve">UNC Tues AM/PM, Wed PM </t>
  </si>
  <si>
    <t>Brondon</t>
  </si>
  <si>
    <t>Hughes</t>
  </si>
  <si>
    <t>Reed</t>
  </si>
  <si>
    <t>Eluri</t>
  </si>
  <si>
    <t>Runge</t>
  </si>
  <si>
    <t>AJ</t>
  </si>
  <si>
    <t>JH</t>
  </si>
  <si>
    <t>LG/SMc</t>
  </si>
  <si>
    <t>SB/JD</t>
  </si>
  <si>
    <t>2015-2016</t>
  </si>
  <si>
    <t xml:space="preserve">Jain </t>
  </si>
  <si>
    <t>ENDOSCOPY TEMPLATE JUNE-DEC, 2015</t>
  </si>
  <si>
    <r>
      <rPr>
        <sz val="12"/>
        <color rgb="FFFF0000"/>
        <rFont val="Calibri"/>
        <family val="2"/>
        <scheme val="minor"/>
      </rPr>
      <t>AJ</t>
    </r>
    <r>
      <rPr>
        <sz val="12"/>
        <rFont val="Calibri"/>
        <family val="2"/>
        <scheme val="minor"/>
      </rPr>
      <t>/HH</t>
    </r>
  </si>
  <si>
    <t>Hepatitis</t>
  </si>
  <si>
    <t>NP</t>
  </si>
  <si>
    <t>Jain (q2w)</t>
  </si>
  <si>
    <r>
      <t xml:space="preserve">UNC Wed </t>
    </r>
    <r>
      <rPr>
        <sz val="11"/>
        <color rgb="FFFF0000"/>
        <rFont val="Calibri"/>
        <family val="2"/>
        <scheme val="minor"/>
      </rPr>
      <t>AM</t>
    </r>
  </si>
  <si>
    <r>
      <t xml:space="preserve">HMOB Mon AM/PM and UNC </t>
    </r>
    <r>
      <rPr>
        <sz val="11"/>
        <color rgb="FFFF0000"/>
        <rFont val="Calibri"/>
        <family val="2"/>
        <scheme val="minor"/>
      </rPr>
      <t>Wed PM</t>
    </r>
  </si>
  <si>
    <t>February 16-28</t>
  </si>
  <si>
    <t>May 16-31 (DDW)</t>
  </si>
  <si>
    <t>December 24-31 (Christmas)</t>
  </si>
  <si>
    <t>November 16-30 (Thanksgiving)</t>
  </si>
  <si>
    <t>Madanick/Sheikh</t>
  </si>
  <si>
    <t>UNC Tues AM/PM, Fri AM (q2weeks)</t>
  </si>
  <si>
    <t>Transplant Mon  AM/PM, Wed AM/PM, Thurs AM/PM</t>
  </si>
  <si>
    <t>Motil/Caps</t>
  </si>
  <si>
    <t>Total Hepatology</t>
  </si>
  <si>
    <t>TBD</t>
  </si>
  <si>
    <t>UNC Mon AM/PM</t>
  </si>
  <si>
    <r>
      <t xml:space="preserve">HMOB </t>
    </r>
    <r>
      <rPr>
        <sz val="11"/>
        <color rgb="FFFF0000"/>
        <rFont val="Calibri"/>
        <family val="2"/>
        <scheme val="minor"/>
      </rPr>
      <t>Tues</t>
    </r>
    <r>
      <rPr>
        <sz val="11"/>
        <rFont val="Calibri"/>
        <family val="2"/>
        <scheme val="minor"/>
      </rPr>
      <t xml:space="preserve"> AM/PM</t>
    </r>
  </si>
  <si>
    <t>Hepatitis Mon AM/PM and Thurs AM, UNC Wed AM</t>
  </si>
  <si>
    <r>
      <t>Hep/</t>
    </r>
    <r>
      <rPr>
        <sz val="12"/>
        <color rgb="FFFF0000"/>
        <rFont val="Calibri"/>
        <family val="2"/>
        <scheme val="minor"/>
      </rPr>
      <t>JD</t>
    </r>
  </si>
  <si>
    <t>SB</t>
  </si>
  <si>
    <t>RM/ML</t>
  </si>
  <si>
    <t>July - Dec, 2015</t>
  </si>
  <si>
    <r>
      <t>UNC Mon AM/</t>
    </r>
    <r>
      <rPr>
        <sz val="11"/>
        <color rgb="FFFF0000"/>
        <rFont val="Calibri"/>
        <family val="2"/>
        <scheme val="minor"/>
      </rPr>
      <t>PM</t>
    </r>
  </si>
  <si>
    <t>Jalaj (AE)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</si>
</sst>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17" fontId="4" fillId="0" borderId="0" xfId="0" applyNumberFormat="1" applyFont="1"/>
    <xf numFmtId="0" fontId="0" fillId="0" borderId="0" xfId="0" applyFill="1"/>
    <xf numFmtId="0" fontId="3" fillId="0" borderId="0" xfId="0" applyFont="1"/>
    <xf numFmtId="0" fontId="9" fillId="0" borderId="0" xfId="2" applyFont="1"/>
    <xf numFmtId="0" fontId="10" fillId="7" borderId="1" xfId="2" applyFont="1" applyFill="1" applyBorder="1" applyAlignment="1">
      <alignment horizontal="center"/>
    </xf>
    <xf numFmtId="0" fontId="9" fillId="0" borderId="0" xfId="2" applyFont="1" applyBorder="1"/>
    <xf numFmtId="0" fontId="10" fillId="0" borderId="1" xfId="2" applyFont="1" applyBorder="1" applyAlignment="1">
      <alignment horizontal="center"/>
    </xf>
    <xf numFmtId="0" fontId="9" fillId="0" borderId="1" xfId="2" applyFont="1" applyBorder="1"/>
    <xf numFmtId="0" fontId="9" fillId="7" borderId="1" xfId="2" applyFont="1" applyFill="1" applyBorder="1"/>
    <xf numFmtId="164" fontId="9" fillId="0" borderId="1" xfId="2" applyNumberFormat="1" applyFont="1" applyBorder="1" applyAlignment="1">
      <alignment horizontal="center"/>
    </xf>
    <xf numFmtId="0" fontId="9" fillId="4" borderId="1" xfId="2" applyFont="1" applyFill="1" applyBorder="1"/>
    <xf numFmtId="164" fontId="9" fillId="4" borderId="1" xfId="2" applyNumberFormat="1" applyFont="1" applyFill="1" applyBorder="1" applyAlignment="1">
      <alignment horizontal="center"/>
    </xf>
    <xf numFmtId="0" fontId="9" fillId="0" borderId="1" xfId="2" applyFont="1" applyBorder="1" applyAlignment="1">
      <alignment horizontal="right"/>
    </xf>
    <xf numFmtId="0" fontId="9" fillId="0" borderId="2" xfId="2" applyFont="1" applyBorder="1"/>
    <xf numFmtId="0" fontId="9" fillId="0" borderId="1" xfId="2" applyFont="1" applyFill="1" applyBorder="1"/>
    <xf numFmtId="164" fontId="9" fillId="0" borderId="1" xfId="2" applyNumberFormat="1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2" fontId="9" fillId="0" borderId="1" xfId="2" applyNumberFormat="1" applyFont="1" applyBorder="1" applyAlignment="1">
      <alignment horizontal="center"/>
    </xf>
    <xf numFmtId="0" fontId="10" fillId="0" borderId="1" xfId="2" applyFont="1" applyBorder="1"/>
    <xf numFmtId="0" fontId="0" fillId="0" borderId="0" xfId="0"/>
    <xf numFmtId="0" fontId="10" fillId="0" borderId="4" xfId="2" applyFont="1" applyBorder="1"/>
    <xf numFmtId="0" fontId="11" fillId="0" borderId="0" xfId="2" applyFont="1" applyFill="1" applyBorder="1"/>
    <xf numFmtId="0" fontId="9" fillId="0" borderId="0" xfId="2" applyFont="1" applyFill="1" applyBorder="1"/>
    <xf numFmtId="0" fontId="12" fillId="0" borderId="0" xfId="0" applyFont="1"/>
    <xf numFmtId="0" fontId="10" fillId="7" borderId="2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2" fontId="9" fillId="0" borderId="1" xfId="2" applyNumberFormat="1" applyFont="1" applyBorder="1"/>
    <xf numFmtId="2" fontId="9" fillId="0" borderId="1" xfId="2" applyNumberFormat="1" applyFont="1" applyFill="1" applyBorder="1"/>
    <xf numFmtId="2" fontId="9" fillId="19" borderId="1" xfId="2" applyNumberFormat="1" applyFont="1" applyFill="1" applyBorder="1"/>
    <xf numFmtId="0" fontId="9" fillId="19" borderId="1" xfId="2" applyFont="1" applyFill="1" applyBorder="1"/>
    <xf numFmtId="2" fontId="10" fillId="0" borderId="1" xfId="2" applyNumberFormat="1" applyFont="1" applyBorder="1"/>
    <xf numFmtId="1" fontId="10" fillId="0" borderId="0" xfId="2" applyNumberFormat="1" applyFont="1"/>
    <xf numFmtId="0" fontId="0" fillId="0" borderId="0" xfId="0" applyAlignment="1">
      <alignment vertical="center"/>
    </xf>
    <xf numFmtId="0" fontId="1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19" fillId="0" borderId="0" xfId="2" applyFont="1" applyFill="1" applyBorder="1"/>
    <xf numFmtId="0" fontId="17" fillId="0" borderId="0" xfId="0" applyFont="1" applyAlignment="1">
      <alignment horizontal="right"/>
    </xf>
    <xf numFmtId="0" fontId="16" fillId="16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6" borderId="1" xfId="0" applyFont="1" applyFill="1" applyBorder="1" applyAlignment="1">
      <alignment horizontal="center" wrapText="1"/>
    </xf>
    <xf numFmtId="0" fontId="20" fillId="0" borderId="0" xfId="0" applyFont="1" applyFill="1"/>
    <xf numFmtId="0" fontId="17" fillId="0" borderId="0" xfId="0" applyFont="1" applyFill="1"/>
    <xf numFmtId="2" fontId="9" fillId="0" borderId="1" xfId="1" applyNumberFormat="1" applyFont="1" applyFill="1" applyBorder="1"/>
    <xf numFmtId="0" fontId="9" fillId="0" borderId="3" xfId="2" applyFont="1" applyFill="1" applyBorder="1"/>
    <xf numFmtId="0" fontId="9" fillId="0" borderId="0" xfId="0" applyFont="1"/>
    <xf numFmtId="0" fontId="9" fillId="0" borderId="1" xfId="2" applyFont="1" applyBorder="1" applyAlignment="1">
      <alignment horizontal="left"/>
    </xf>
    <xf numFmtId="0" fontId="9" fillId="7" borderId="1" xfId="2" applyFont="1" applyFill="1" applyBorder="1" applyAlignment="1">
      <alignment horizontal="right"/>
    </xf>
    <xf numFmtId="0" fontId="10" fillId="0" borderId="1" xfId="2" applyFont="1" applyBorder="1" applyAlignment="1">
      <alignment horizontal="right"/>
    </xf>
    <xf numFmtId="1" fontId="9" fillId="0" borderId="0" xfId="0" applyNumberFormat="1" applyFont="1"/>
    <xf numFmtId="0" fontId="10" fillId="19" borderId="1" xfId="2" applyFont="1" applyFill="1" applyBorder="1"/>
    <xf numFmtId="0" fontId="10" fillId="19" borderId="1" xfId="2" applyFont="1" applyFill="1" applyBorder="1" applyAlignment="1">
      <alignment horizontal="center"/>
    </xf>
    <xf numFmtId="0" fontId="9" fillId="0" borderId="1" xfId="0" applyFont="1" applyBorder="1"/>
    <xf numFmtId="164" fontId="9" fillId="0" borderId="0" xfId="2" applyNumberFormat="1" applyFont="1" applyBorder="1" applyAlignment="1">
      <alignment horizontal="center"/>
    </xf>
    <xf numFmtId="1" fontId="9" fillId="0" borderId="0" xfId="0" applyNumberFormat="1" applyFont="1" applyFill="1"/>
    <xf numFmtId="0" fontId="0" fillId="0" borderId="0" xfId="0" applyFont="1"/>
    <xf numFmtId="0" fontId="9" fillId="0" borderId="0" xfId="0" applyFont="1" applyFill="1"/>
    <xf numFmtId="0" fontId="3" fillId="0" borderId="1" xfId="2" applyFont="1" applyBorder="1"/>
    <xf numFmtId="0" fontId="3" fillId="0" borderId="1" xfId="2" applyFont="1" applyFill="1" applyBorder="1"/>
    <xf numFmtId="0" fontId="9" fillId="0" borderId="1" xfId="2" applyFont="1" applyFill="1" applyBorder="1" applyAlignment="1">
      <alignment horizontal="right"/>
    </xf>
    <xf numFmtId="2" fontId="9" fillId="0" borderId="1" xfId="2" applyNumberFormat="1" applyFont="1" applyBorder="1" applyAlignment="1">
      <alignment horizontal="right"/>
    </xf>
    <xf numFmtId="1" fontId="3" fillId="0" borderId="0" xfId="0" applyNumberFormat="1" applyFont="1"/>
    <xf numFmtId="0" fontId="0" fillId="0" borderId="0" xfId="0"/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7" fillId="18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1" xfId="0" quotePrefix="1" applyFon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/>
    <xf numFmtId="0" fontId="9" fillId="4" borderId="0" xfId="2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16" fillId="8" borderId="1" xfId="0" applyFont="1" applyFill="1" applyBorder="1"/>
    <xf numFmtId="0" fontId="16" fillId="6" borderId="1" xfId="0" applyFont="1" applyFill="1" applyBorder="1"/>
    <xf numFmtId="0" fontId="16" fillId="17" borderId="1" xfId="0" applyFont="1" applyFill="1" applyBorder="1"/>
    <xf numFmtId="0" fontId="16" fillId="10" borderId="1" xfId="0" applyFont="1" applyFill="1" applyBorder="1"/>
    <xf numFmtId="0" fontId="16" fillId="11" borderId="1" xfId="0" applyFont="1" applyFill="1" applyBorder="1"/>
    <xf numFmtId="0" fontId="16" fillId="12" borderId="1" xfId="0" applyFont="1" applyFill="1" applyBorder="1"/>
    <xf numFmtId="0" fontId="16" fillId="13" borderId="1" xfId="0" applyFont="1" applyFill="1" applyBorder="1"/>
    <xf numFmtId="0" fontId="16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16" fillId="20" borderId="0" xfId="0" applyFont="1" applyFill="1"/>
    <xf numFmtId="0" fontId="16" fillId="20" borderId="1" xfId="0" applyFont="1" applyFill="1" applyBorder="1" applyAlignment="1">
      <alignment horizontal="center"/>
    </xf>
    <xf numFmtId="0" fontId="17" fillId="0" borderId="0" xfId="0" applyFont="1" applyBorder="1"/>
    <xf numFmtId="0" fontId="3" fillId="0" borderId="0" xfId="0" applyFont="1" applyBorder="1"/>
    <xf numFmtId="0" fontId="21" fillId="0" borderId="0" xfId="0" applyFont="1"/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0" fillId="12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20" fillId="11" borderId="1" xfId="0" applyFont="1" applyFill="1" applyBorder="1" applyAlignment="1">
      <alignment horizontal="center"/>
    </xf>
    <xf numFmtId="0" fontId="10" fillId="0" borderId="1" xfId="2" applyFont="1" applyBorder="1" applyAlignment="1">
      <alignment horizontal="left"/>
    </xf>
    <xf numFmtId="1" fontId="0" fillId="0" borderId="0" xfId="0" applyNumberFormat="1" applyFill="1"/>
    <xf numFmtId="0" fontId="0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0" fontId="20" fillId="9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0" fillId="0" borderId="1" xfId="0" applyBorder="1"/>
    <xf numFmtId="0" fontId="16" fillId="0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0" fillId="0" borderId="1" xfId="0" applyFill="1" applyBorder="1"/>
  </cellXfs>
  <cellStyles count="11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Good" xfId="1" builtinId="26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80" zoomScaleNormal="80" zoomScalePageLayoutView="90" workbookViewId="0">
      <selection activeCell="A41" sqref="A41"/>
    </sheetView>
  </sheetViews>
  <sheetFormatPr defaultColWidth="8.85546875" defaultRowHeight="15" x14ac:dyDescent="0.25"/>
  <cols>
    <col min="1" max="1" width="16.140625" customWidth="1"/>
    <col min="2" max="2" width="9.140625" customWidth="1"/>
    <col min="3" max="3" width="9.28515625" customWidth="1"/>
    <col min="4" max="4" width="7.42578125" customWidth="1"/>
    <col min="5" max="5" width="7" customWidth="1"/>
    <col min="6" max="6" width="8.28515625" customWidth="1"/>
    <col min="7" max="7" width="6.7109375" customWidth="1"/>
    <col min="8" max="8" width="7.140625" customWidth="1"/>
    <col min="9" max="9" width="8.28515625" style="20" customWidth="1"/>
    <col min="10" max="10" width="5" customWidth="1"/>
    <col min="11" max="11" width="1.140625" customWidth="1"/>
    <col min="12" max="12" width="14.42578125" customWidth="1"/>
  </cols>
  <sheetData>
    <row r="1" spans="1:13" x14ac:dyDescent="0.25">
      <c r="A1" s="21" t="s">
        <v>233</v>
      </c>
      <c r="B1" s="6"/>
      <c r="D1" s="25"/>
      <c r="E1" s="26"/>
      <c r="F1" s="80" t="s">
        <v>183</v>
      </c>
      <c r="G1" s="26"/>
      <c r="H1" s="26"/>
      <c r="I1" s="26"/>
      <c r="J1" s="14"/>
      <c r="K1" s="4"/>
    </row>
    <row r="2" spans="1:13" x14ac:dyDescent="0.25">
      <c r="A2" s="19" t="s">
        <v>23</v>
      </c>
      <c r="B2" s="7" t="s">
        <v>24</v>
      </c>
      <c r="C2" s="7" t="s">
        <v>25</v>
      </c>
      <c r="D2" s="5" t="s">
        <v>26</v>
      </c>
      <c r="E2" s="7" t="s">
        <v>27</v>
      </c>
      <c r="F2" s="123" t="s">
        <v>224</v>
      </c>
      <c r="G2" s="7" t="s">
        <v>28</v>
      </c>
      <c r="H2" s="7" t="s">
        <v>29</v>
      </c>
      <c r="I2" s="7" t="s">
        <v>100</v>
      </c>
      <c r="J2" s="7" t="s">
        <v>30</v>
      </c>
      <c r="K2" s="64">
        <v>26</v>
      </c>
      <c r="L2" s="32" t="s">
        <v>153</v>
      </c>
    </row>
    <row r="3" spans="1:13" s="20" customFormat="1" x14ac:dyDescent="0.25">
      <c r="A3" s="8" t="s">
        <v>162</v>
      </c>
      <c r="B3" s="10">
        <v>1</v>
      </c>
      <c r="C3" s="79">
        <v>0.7</v>
      </c>
      <c r="D3" s="9">
        <v>2</v>
      </c>
      <c r="E3" s="128">
        <v>4</v>
      </c>
      <c r="F3" s="13"/>
      <c r="G3" s="13">
        <v>2</v>
      </c>
      <c r="H3" s="13"/>
      <c r="I3" s="129">
        <v>1</v>
      </c>
      <c r="J3" s="13">
        <f>E3+F3+G3+H3++I3</f>
        <v>7</v>
      </c>
      <c r="K3" s="64"/>
      <c r="L3" s="68">
        <f>I3*26</f>
        <v>26</v>
      </c>
      <c r="M3" s="3"/>
    </row>
    <row r="4" spans="1:13" s="20" customFormat="1" x14ac:dyDescent="0.25">
      <c r="A4" s="65" t="s">
        <v>117</v>
      </c>
      <c r="B4" s="10">
        <v>1</v>
      </c>
      <c r="C4" s="79">
        <v>0.7</v>
      </c>
      <c r="D4" s="66">
        <v>1</v>
      </c>
      <c r="E4" s="13">
        <v>6</v>
      </c>
      <c r="F4" s="67"/>
      <c r="G4" s="13">
        <v>1</v>
      </c>
      <c r="H4" s="67"/>
      <c r="I4" s="13">
        <v>0</v>
      </c>
      <c r="J4" s="13">
        <f>E4+F4+G4+H4++I4</f>
        <v>7</v>
      </c>
      <c r="K4" s="64"/>
      <c r="L4" s="68">
        <f>I4*26</f>
        <v>0</v>
      </c>
    </row>
    <row r="5" spans="1:13" x14ac:dyDescent="0.25">
      <c r="A5" s="8" t="s">
        <v>31</v>
      </c>
      <c r="B5" s="18">
        <v>0.25</v>
      </c>
      <c r="C5" s="27">
        <v>0.25</v>
      </c>
      <c r="D5" s="9">
        <v>0</v>
      </c>
      <c r="E5" s="13">
        <v>2</v>
      </c>
      <c r="F5" s="8"/>
      <c r="G5" s="8">
        <v>0</v>
      </c>
      <c r="H5" s="8"/>
      <c r="I5" s="15">
        <v>0.5</v>
      </c>
      <c r="J5" s="13">
        <f t="shared" ref="J5:J39" si="0">E5+F5+G5+H5++I5</f>
        <v>2.5</v>
      </c>
      <c r="K5" s="4"/>
      <c r="L5" s="68">
        <v>10</v>
      </c>
    </row>
    <row r="6" spans="1:13" x14ac:dyDescent="0.25">
      <c r="A6" s="8" t="s">
        <v>32</v>
      </c>
      <c r="B6" s="10">
        <v>1</v>
      </c>
      <c r="C6" s="27">
        <v>0.25</v>
      </c>
      <c r="D6" s="9">
        <v>2</v>
      </c>
      <c r="E6" s="15">
        <v>1</v>
      </c>
      <c r="F6" s="8"/>
      <c r="G6" s="8">
        <v>1</v>
      </c>
      <c r="H6" s="8"/>
      <c r="I6" s="8">
        <v>1</v>
      </c>
      <c r="J6" s="13">
        <f t="shared" si="0"/>
        <v>3</v>
      </c>
      <c r="K6" s="4"/>
      <c r="L6" s="68">
        <f>I6*26</f>
        <v>26</v>
      </c>
    </row>
    <row r="7" spans="1:13" x14ac:dyDescent="0.25">
      <c r="A7" s="8" t="s">
        <v>33</v>
      </c>
      <c r="B7" s="10">
        <v>1</v>
      </c>
      <c r="C7" s="62">
        <v>0.3</v>
      </c>
      <c r="D7" s="9">
        <v>1</v>
      </c>
      <c r="E7" s="8">
        <v>2</v>
      </c>
      <c r="F7" s="8"/>
      <c r="G7" s="8">
        <v>1</v>
      </c>
      <c r="H7" s="8"/>
      <c r="I7" s="76">
        <v>0.25</v>
      </c>
      <c r="J7" s="13">
        <f t="shared" si="0"/>
        <v>3.25</v>
      </c>
      <c r="K7" s="4"/>
      <c r="L7" s="68">
        <f>I7*26</f>
        <v>6.5</v>
      </c>
    </row>
    <row r="8" spans="1:13" x14ac:dyDescent="0.25">
      <c r="A8" s="8" t="s">
        <v>34</v>
      </c>
      <c r="B8" s="10">
        <v>1</v>
      </c>
      <c r="C8" s="27">
        <v>0.2</v>
      </c>
      <c r="D8" s="9">
        <v>1</v>
      </c>
      <c r="E8" s="8">
        <v>1</v>
      </c>
      <c r="F8" s="8">
        <v>0.5</v>
      </c>
      <c r="G8" s="8">
        <v>1</v>
      </c>
      <c r="H8" s="8"/>
      <c r="I8" s="76">
        <v>0.25</v>
      </c>
      <c r="J8" s="13">
        <f t="shared" si="0"/>
        <v>2.75</v>
      </c>
      <c r="K8" s="4"/>
      <c r="L8" s="68">
        <f t="shared" ref="L8:L16" si="1">I8*$K$2</f>
        <v>6.5</v>
      </c>
    </row>
    <row r="9" spans="1:13" x14ac:dyDescent="0.25">
      <c r="A9" s="8" t="s">
        <v>35</v>
      </c>
      <c r="B9" s="10">
        <v>1</v>
      </c>
      <c r="C9" s="27">
        <v>0.9</v>
      </c>
      <c r="D9" s="9">
        <v>0.5</v>
      </c>
      <c r="E9" s="8">
        <v>7</v>
      </c>
      <c r="F9" s="8"/>
      <c r="G9" s="8">
        <v>1</v>
      </c>
      <c r="H9" s="8"/>
      <c r="I9" s="8">
        <v>0</v>
      </c>
      <c r="J9" s="13">
        <f t="shared" si="0"/>
        <v>8</v>
      </c>
      <c r="K9" s="4"/>
      <c r="L9" s="68">
        <f t="shared" si="1"/>
        <v>0</v>
      </c>
    </row>
    <row r="10" spans="1:13" x14ac:dyDescent="0.25">
      <c r="A10" s="8" t="s">
        <v>36</v>
      </c>
      <c r="B10" s="10">
        <v>1</v>
      </c>
      <c r="C10" s="27">
        <v>0.9</v>
      </c>
      <c r="D10" s="9">
        <v>1</v>
      </c>
      <c r="E10" s="8">
        <v>7</v>
      </c>
      <c r="F10" s="8"/>
      <c r="G10" s="8">
        <v>1</v>
      </c>
      <c r="H10" s="8"/>
      <c r="I10" s="8">
        <v>0</v>
      </c>
      <c r="J10" s="13">
        <f t="shared" si="0"/>
        <v>8</v>
      </c>
      <c r="K10" s="4"/>
      <c r="L10" s="68">
        <f t="shared" si="1"/>
        <v>0</v>
      </c>
    </row>
    <row r="11" spans="1:13" x14ac:dyDescent="0.25">
      <c r="A11" s="8" t="s">
        <v>37</v>
      </c>
      <c r="B11" s="10">
        <v>1</v>
      </c>
      <c r="C11" s="27">
        <v>0.5</v>
      </c>
      <c r="D11" s="9">
        <v>2</v>
      </c>
      <c r="E11" s="76">
        <v>2</v>
      </c>
      <c r="F11" s="76">
        <v>0</v>
      </c>
      <c r="G11" s="8">
        <v>2</v>
      </c>
      <c r="H11" s="8"/>
      <c r="I11" s="77">
        <v>1</v>
      </c>
      <c r="J11" s="13">
        <f t="shared" si="0"/>
        <v>5</v>
      </c>
      <c r="K11" s="4"/>
      <c r="L11" s="68">
        <f t="shared" si="1"/>
        <v>26</v>
      </c>
    </row>
    <row r="12" spans="1:13" x14ac:dyDescent="0.25">
      <c r="A12" s="11" t="s">
        <v>38</v>
      </c>
      <c r="B12" s="12">
        <v>1</v>
      </c>
      <c r="C12" s="27">
        <v>0.5</v>
      </c>
      <c r="D12" s="9">
        <v>1</v>
      </c>
      <c r="E12" s="8">
        <v>1</v>
      </c>
      <c r="F12" s="8"/>
      <c r="G12" s="8">
        <v>3.5</v>
      </c>
      <c r="H12" s="8"/>
      <c r="I12" s="76">
        <v>0.5</v>
      </c>
      <c r="J12" s="13">
        <f t="shared" si="0"/>
        <v>5</v>
      </c>
      <c r="K12" s="4"/>
      <c r="L12" s="68">
        <f t="shared" si="1"/>
        <v>13</v>
      </c>
    </row>
    <row r="13" spans="1:13" x14ac:dyDescent="0.25">
      <c r="A13" s="15" t="s">
        <v>39</v>
      </c>
      <c r="B13" s="10">
        <v>1</v>
      </c>
      <c r="C13" s="27">
        <v>0.9</v>
      </c>
      <c r="D13" s="9">
        <v>0</v>
      </c>
      <c r="E13" s="77">
        <v>2</v>
      </c>
      <c r="F13" s="76">
        <v>0.75</v>
      </c>
      <c r="G13" s="8">
        <v>2</v>
      </c>
      <c r="H13" s="8"/>
      <c r="I13" s="15">
        <v>0</v>
      </c>
      <c r="J13" s="13">
        <f t="shared" si="0"/>
        <v>4.75</v>
      </c>
      <c r="K13" s="4"/>
      <c r="L13" s="68">
        <f t="shared" si="1"/>
        <v>0</v>
      </c>
    </row>
    <row r="14" spans="1:13" s="81" customFormat="1" x14ac:dyDescent="0.25">
      <c r="A14" s="8" t="s">
        <v>184</v>
      </c>
      <c r="B14" s="10">
        <v>1</v>
      </c>
      <c r="C14" s="27">
        <v>0.8</v>
      </c>
      <c r="D14" s="9">
        <v>2</v>
      </c>
      <c r="E14" s="77">
        <v>3</v>
      </c>
      <c r="F14" s="76"/>
      <c r="G14" s="76">
        <v>2.5</v>
      </c>
      <c r="H14" s="76"/>
      <c r="I14" s="77">
        <v>1.5</v>
      </c>
      <c r="J14" s="13">
        <v>7</v>
      </c>
      <c r="K14" s="4"/>
      <c r="L14" s="68">
        <f>I14*24</f>
        <v>36</v>
      </c>
    </row>
    <row r="15" spans="1:13" x14ac:dyDescent="0.25">
      <c r="A15" s="8" t="s">
        <v>40</v>
      </c>
      <c r="B15" s="10">
        <v>1</v>
      </c>
      <c r="C15" s="27">
        <v>0.9</v>
      </c>
      <c r="D15" s="9">
        <v>0</v>
      </c>
      <c r="E15" s="8">
        <v>7</v>
      </c>
      <c r="F15" s="8"/>
      <c r="G15" s="8">
        <v>1</v>
      </c>
      <c r="H15" s="8"/>
      <c r="I15" s="8">
        <v>0</v>
      </c>
      <c r="J15" s="13">
        <f t="shared" si="0"/>
        <v>8</v>
      </c>
      <c r="K15" s="4"/>
      <c r="L15" s="68">
        <f t="shared" si="1"/>
        <v>0</v>
      </c>
    </row>
    <row r="16" spans="1:13" x14ac:dyDescent="0.25">
      <c r="A16" s="8" t="s">
        <v>41</v>
      </c>
      <c r="B16" s="10">
        <v>1</v>
      </c>
      <c r="C16" s="27">
        <v>0.4</v>
      </c>
      <c r="D16" s="9">
        <v>2</v>
      </c>
      <c r="E16" s="8">
        <v>1</v>
      </c>
      <c r="F16" s="8"/>
      <c r="G16" s="8">
        <v>2</v>
      </c>
      <c r="H16" s="13">
        <v>0.25</v>
      </c>
      <c r="I16" s="77">
        <v>0.5</v>
      </c>
      <c r="J16" s="13">
        <f t="shared" si="0"/>
        <v>3.75</v>
      </c>
      <c r="K16" s="4"/>
      <c r="L16" s="68">
        <f t="shared" si="1"/>
        <v>13</v>
      </c>
    </row>
    <row r="17" spans="1:12" x14ac:dyDescent="0.25">
      <c r="A17" s="15" t="s">
        <v>42</v>
      </c>
      <c r="B17" s="16">
        <v>1</v>
      </c>
      <c r="C17" s="28">
        <v>0.4</v>
      </c>
      <c r="D17" s="9">
        <v>1.5</v>
      </c>
      <c r="E17" s="15">
        <v>2</v>
      </c>
      <c r="F17" s="15">
        <v>0.5</v>
      </c>
      <c r="G17" s="15">
        <v>2</v>
      </c>
      <c r="H17" s="15"/>
      <c r="I17" s="77">
        <v>0.25</v>
      </c>
      <c r="J17" s="13">
        <f t="shared" si="0"/>
        <v>4.75</v>
      </c>
      <c r="K17" s="4"/>
      <c r="L17" s="68">
        <f t="shared" ref="L17:L21" si="2">I17*$K$2</f>
        <v>6.5</v>
      </c>
    </row>
    <row r="18" spans="1:12" s="20" customFormat="1" x14ac:dyDescent="0.25">
      <c r="A18" s="15" t="s">
        <v>163</v>
      </c>
      <c r="B18" s="16">
        <v>1</v>
      </c>
      <c r="C18" s="28">
        <v>0.7</v>
      </c>
      <c r="D18" s="9">
        <v>2</v>
      </c>
      <c r="E18" s="77">
        <v>2</v>
      </c>
      <c r="F18" s="15"/>
      <c r="G18" s="15">
        <v>2.5</v>
      </c>
      <c r="H18" s="15"/>
      <c r="I18" s="77">
        <v>2.5</v>
      </c>
      <c r="J18" s="78">
        <f t="shared" si="0"/>
        <v>7</v>
      </c>
      <c r="K18" s="4"/>
      <c r="L18" s="68">
        <f>I18*14</f>
        <v>35</v>
      </c>
    </row>
    <row r="19" spans="1:12" x14ac:dyDescent="0.25">
      <c r="A19" s="8" t="s">
        <v>43</v>
      </c>
      <c r="B19" s="17">
        <v>0.8</v>
      </c>
      <c r="C19" s="27">
        <v>0.6</v>
      </c>
      <c r="D19" s="9">
        <v>0</v>
      </c>
      <c r="E19" s="8">
        <v>0</v>
      </c>
      <c r="F19" s="8"/>
      <c r="G19" s="8">
        <v>2</v>
      </c>
      <c r="H19" s="8">
        <v>3</v>
      </c>
      <c r="I19" s="8">
        <v>0.5</v>
      </c>
      <c r="J19" s="13">
        <f t="shared" si="0"/>
        <v>5.5</v>
      </c>
      <c r="K19" s="4"/>
      <c r="L19" s="68">
        <f t="shared" si="2"/>
        <v>13</v>
      </c>
    </row>
    <row r="20" spans="1:12" x14ac:dyDescent="0.25">
      <c r="A20" s="15" t="s">
        <v>44</v>
      </c>
      <c r="B20" s="18">
        <v>0.75</v>
      </c>
      <c r="C20" s="27">
        <f>0.75*0.9</f>
        <v>0.67500000000000004</v>
      </c>
      <c r="D20" s="9">
        <v>0</v>
      </c>
      <c r="E20" s="8">
        <v>0</v>
      </c>
      <c r="F20" s="8"/>
      <c r="G20" s="15">
        <v>2</v>
      </c>
      <c r="H20" s="8"/>
      <c r="I20" s="76">
        <v>0.75</v>
      </c>
      <c r="J20" s="13">
        <f t="shared" si="0"/>
        <v>2.75</v>
      </c>
      <c r="K20" s="4"/>
      <c r="L20" s="68">
        <f t="shared" si="2"/>
        <v>19.5</v>
      </c>
    </row>
    <row r="21" spans="1:12" x14ac:dyDescent="0.25">
      <c r="A21" s="15" t="s">
        <v>45</v>
      </c>
      <c r="B21" s="10">
        <v>1</v>
      </c>
      <c r="C21" s="27">
        <v>0.25</v>
      </c>
      <c r="D21" s="9">
        <v>2</v>
      </c>
      <c r="E21" s="8">
        <v>1</v>
      </c>
      <c r="F21" s="8"/>
      <c r="G21" s="8">
        <v>1</v>
      </c>
      <c r="H21" s="13">
        <v>0.25</v>
      </c>
      <c r="I21" s="15">
        <v>0.75</v>
      </c>
      <c r="J21" s="13">
        <f t="shared" si="0"/>
        <v>3</v>
      </c>
      <c r="K21" s="4"/>
      <c r="L21" s="68">
        <f t="shared" si="2"/>
        <v>19.5</v>
      </c>
    </row>
    <row r="22" spans="1:12" x14ac:dyDescent="0.25">
      <c r="A22" s="15" t="s">
        <v>46</v>
      </c>
      <c r="B22" s="10">
        <v>1</v>
      </c>
      <c r="C22" s="27">
        <v>0.25</v>
      </c>
      <c r="D22" s="9">
        <v>0</v>
      </c>
      <c r="E22" s="8">
        <v>0</v>
      </c>
      <c r="F22" s="8"/>
      <c r="G22" s="8">
        <v>2</v>
      </c>
      <c r="H22" s="8"/>
      <c r="I22" s="8">
        <v>0.5</v>
      </c>
      <c r="J22" s="13">
        <f t="shared" si="0"/>
        <v>2.5</v>
      </c>
      <c r="K22" s="4"/>
      <c r="L22" s="68">
        <f t="shared" ref="L22:L28" si="3">I22*$K$2</f>
        <v>13</v>
      </c>
    </row>
    <row r="23" spans="1:12" x14ac:dyDescent="0.25">
      <c r="A23" s="15" t="s">
        <v>47</v>
      </c>
      <c r="B23" s="10">
        <v>1</v>
      </c>
      <c r="C23" s="27">
        <v>0.8</v>
      </c>
      <c r="D23" s="9">
        <v>0</v>
      </c>
      <c r="E23" s="8">
        <v>6</v>
      </c>
      <c r="F23" s="8"/>
      <c r="G23" s="8">
        <v>2</v>
      </c>
      <c r="H23" s="8"/>
      <c r="I23" s="8">
        <v>0</v>
      </c>
      <c r="J23" s="13">
        <f t="shared" si="0"/>
        <v>8</v>
      </c>
      <c r="K23" s="4"/>
      <c r="L23" s="68">
        <f t="shared" si="3"/>
        <v>0</v>
      </c>
    </row>
    <row r="24" spans="1:12" x14ac:dyDescent="0.25">
      <c r="A24" s="8" t="s">
        <v>49</v>
      </c>
      <c r="B24" s="10">
        <v>1</v>
      </c>
      <c r="C24" s="28">
        <v>0.1</v>
      </c>
      <c r="D24" s="9">
        <v>0</v>
      </c>
      <c r="E24" s="8">
        <v>1</v>
      </c>
      <c r="F24" s="8"/>
      <c r="G24" s="8">
        <v>1</v>
      </c>
      <c r="H24" s="8"/>
      <c r="I24" s="15">
        <v>0.5</v>
      </c>
      <c r="J24" s="13">
        <f t="shared" si="0"/>
        <v>2.5</v>
      </c>
      <c r="K24" s="4"/>
      <c r="L24" s="68">
        <f t="shared" si="3"/>
        <v>13</v>
      </c>
    </row>
    <row r="25" spans="1:12" x14ac:dyDescent="0.25">
      <c r="A25" s="8" t="s">
        <v>50</v>
      </c>
      <c r="B25" s="10">
        <v>1</v>
      </c>
      <c r="C25" s="27">
        <v>0.2</v>
      </c>
      <c r="D25" s="9">
        <v>0</v>
      </c>
      <c r="E25" s="8">
        <v>0</v>
      </c>
      <c r="F25" s="8"/>
      <c r="G25" s="8">
        <v>2</v>
      </c>
      <c r="H25" s="8"/>
      <c r="I25" s="15">
        <v>0.25</v>
      </c>
      <c r="J25" s="13">
        <f t="shared" si="0"/>
        <v>2.25</v>
      </c>
      <c r="K25" s="4"/>
      <c r="L25" s="68">
        <f t="shared" si="3"/>
        <v>6.5</v>
      </c>
    </row>
    <row r="26" spans="1:12" x14ac:dyDescent="0.25">
      <c r="A26" s="8" t="s">
        <v>51</v>
      </c>
      <c r="B26" s="16">
        <v>0.8</v>
      </c>
      <c r="C26" s="28">
        <v>0.7</v>
      </c>
      <c r="D26" s="9">
        <v>1</v>
      </c>
      <c r="E26" s="8">
        <v>2</v>
      </c>
      <c r="F26" s="8">
        <v>1</v>
      </c>
      <c r="G26" s="8">
        <v>3</v>
      </c>
      <c r="H26" s="8"/>
      <c r="I26" s="8">
        <v>0.5</v>
      </c>
      <c r="J26" s="13">
        <f t="shared" si="0"/>
        <v>6.5</v>
      </c>
      <c r="K26" s="4"/>
      <c r="L26" s="68">
        <f t="shared" si="3"/>
        <v>13</v>
      </c>
    </row>
    <row r="27" spans="1:12" x14ac:dyDescent="0.25">
      <c r="A27" s="8" t="s">
        <v>52</v>
      </c>
      <c r="B27" s="10">
        <v>1</v>
      </c>
      <c r="C27" s="27">
        <v>0.2</v>
      </c>
      <c r="D27" s="9">
        <v>0.5</v>
      </c>
      <c r="E27" s="8">
        <v>3</v>
      </c>
      <c r="F27" s="8"/>
      <c r="G27" s="8">
        <v>1</v>
      </c>
      <c r="H27" s="8"/>
      <c r="I27" s="8">
        <v>0</v>
      </c>
      <c r="J27" s="13">
        <f t="shared" si="0"/>
        <v>4</v>
      </c>
      <c r="K27" s="4"/>
      <c r="L27" s="68">
        <f t="shared" si="3"/>
        <v>0</v>
      </c>
    </row>
    <row r="28" spans="1:12" x14ac:dyDescent="0.25">
      <c r="A28" s="8" t="s">
        <v>53</v>
      </c>
      <c r="B28" s="10">
        <v>1</v>
      </c>
      <c r="C28" s="27">
        <v>0.2</v>
      </c>
      <c r="D28" s="9">
        <v>1.5</v>
      </c>
      <c r="E28" s="15">
        <v>1</v>
      </c>
      <c r="F28" s="8"/>
      <c r="G28" s="8">
        <v>1</v>
      </c>
      <c r="H28" s="8"/>
      <c r="I28" s="8">
        <v>0</v>
      </c>
      <c r="J28" s="13">
        <f t="shared" si="0"/>
        <v>2</v>
      </c>
      <c r="K28" s="64"/>
      <c r="L28" s="68">
        <f t="shared" si="3"/>
        <v>0</v>
      </c>
    </row>
    <row r="29" spans="1:12" x14ac:dyDescent="0.25">
      <c r="A29" s="69" t="s">
        <v>54</v>
      </c>
      <c r="B29" s="70"/>
      <c r="C29" s="29">
        <f t="shared" ref="C29:I29" si="4">SUM(C3:C28)</f>
        <v>13.274999999999999</v>
      </c>
      <c r="D29" s="30">
        <f t="shared" si="4"/>
        <v>24</v>
      </c>
      <c r="E29" s="30">
        <f t="shared" si="4"/>
        <v>64</v>
      </c>
      <c r="F29" s="30">
        <f t="shared" si="4"/>
        <v>2.75</v>
      </c>
      <c r="G29" s="30">
        <f t="shared" si="4"/>
        <v>42.5</v>
      </c>
      <c r="H29" s="30">
        <f t="shared" si="4"/>
        <v>3.5</v>
      </c>
      <c r="I29" s="30">
        <f t="shared" si="4"/>
        <v>13</v>
      </c>
      <c r="J29" s="13">
        <f t="shared" si="0"/>
        <v>125.75</v>
      </c>
      <c r="K29" s="64"/>
      <c r="L29" s="68">
        <v>0</v>
      </c>
    </row>
    <row r="30" spans="1:12" x14ac:dyDescent="0.25">
      <c r="A30" s="19" t="s">
        <v>107</v>
      </c>
      <c r="B30" s="19" t="s">
        <v>24</v>
      </c>
      <c r="C30" s="31"/>
      <c r="D30" s="7" t="s">
        <v>26</v>
      </c>
      <c r="E30" s="19" t="s">
        <v>27</v>
      </c>
      <c r="F30" s="19" t="s">
        <v>28</v>
      </c>
      <c r="G30" s="19" t="s">
        <v>55</v>
      </c>
      <c r="H30" s="19" t="s">
        <v>29</v>
      </c>
      <c r="I30" s="19" t="s">
        <v>101</v>
      </c>
      <c r="J30" s="19" t="s">
        <v>30</v>
      </c>
      <c r="K30" s="4"/>
      <c r="L30" s="68">
        <v>0</v>
      </c>
    </row>
    <row r="31" spans="1:12" x14ac:dyDescent="0.25">
      <c r="A31" s="8" t="s">
        <v>56</v>
      </c>
      <c r="B31" s="10">
        <v>1</v>
      </c>
      <c r="C31" s="27">
        <v>0.9</v>
      </c>
      <c r="D31" s="9">
        <f>24/6</f>
        <v>4</v>
      </c>
      <c r="E31" s="8">
        <v>1.5</v>
      </c>
      <c r="F31" s="76">
        <v>2</v>
      </c>
      <c r="G31" s="8"/>
      <c r="H31" s="8"/>
      <c r="I31" s="77">
        <v>0.75</v>
      </c>
      <c r="J31" s="13">
        <f t="shared" si="0"/>
        <v>4.25</v>
      </c>
      <c r="K31" s="4"/>
      <c r="L31" s="68">
        <f t="shared" ref="L31:L38" si="5">I31*$K$2</f>
        <v>19.5</v>
      </c>
    </row>
    <row r="32" spans="1:12" x14ac:dyDescent="0.25">
      <c r="A32" s="8" t="s">
        <v>57</v>
      </c>
      <c r="B32" s="10">
        <v>1</v>
      </c>
      <c r="C32" s="27">
        <v>0.9</v>
      </c>
      <c r="D32" s="9">
        <v>4</v>
      </c>
      <c r="E32" s="76">
        <v>1</v>
      </c>
      <c r="F32" s="77">
        <v>4.25</v>
      </c>
      <c r="G32" s="8"/>
      <c r="H32" s="8"/>
      <c r="I32" s="76">
        <v>0.25</v>
      </c>
      <c r="J32" s="13">
        <f t="shared" si="0"/>
        <v>5.5</v>
      </c>
      <c r="K32" s="4"/>
      <c r="L32" s="68">
        <f t="shared" si="5"/>
        <v>6.5</v>
      </c>
    </row>
    <row r="33" spans="1:15" x14ac:dyDescent="0.25">
      <c r="A33" s="8" t="s">
        <v>58</v>
      </c>
      <c r="B33" s="10">
        <v>1</v>
      </c>
      <c r="C33" s="27">
        <v>0.1</v>
      </c>
      <c r="D33" s="9">
        <v>4</v>
      </c>
      <c r="E33" s="8">
        <v>0</v>
      </c>
      <c r="F33" s="8">
        <v>2</v>
      </c>
      <c r="G33" s="8"/>
      <c r="H33" s="8"/>
      <c r="I33" s="8">
        <v>0</v>
      </c>
      <c r="J33" s="13">
        <f t="shared" si="0"/>
        <v>2</v>
      </c>
      <c r="K33" s="64"/>
      <c r="L33" s="68">
        <f t="shared" si="5"/>
        <v>0</v>
      </c>
    </row>
    <row r="34" spans="1:15" x14ac:dyDescent="0.25">
      <c r="A34" s="8" t="s">
        <v>59</v>
      </c>
      <c r="B34" s="10">
        <v>1</v>
      </c>
      <c r="C34" s="27">
        <v>0.5</v>
      </c>
      <c r="D34" s="9">
        <v>4</v>
      </c>
      <c r="E34" s="8">
        <v>0</v>
      </c>
      <c r="F34" s="8">
        <v>5</v>
      </c>
      <c r="G34" s="8"/>
      <c r="H34" s="8"/>
      <c r="I34" s="8">
        <v>0</v>
      </c>
      <c r="J34" s="13">
        <f t="shared" si="0"/>
        <v>5</v>
      </c>
      <c r="K34" s="64"/>
      <c r="L34" s="68">
        <f t="shared" si="5"/>
        <v>0</v>
      </c>
    </row>
    <row r="35" spans="1:15" x14ac:dyDescent="0.25">
      <c r="A35" s="8" t="s">
        <v>60</v>
      </c>
      <c r="B35" s="10">
        <v>1</v>
      </c>
      <c r="C35" s="27">
        <v>1</v>
      </c>
      <c r="D35" s="9">
        <v>4</v>
      </c>
      <c r="E35" s="8">
        <v>1</v>
      </c>
      <c r="F35" s="8">
        <v>4</v>
      </c>
      <c r="G35" s="8">
        <v>2</v>
      </c>
      <c r="H35" s="8"/>
      <c r="I35" s="8">
        <v>0</v>
      </c>
      <c r="J35" s="13">
        <f t="shared" si="0"/>
        <v>7</v>
      </c>
      <c r="K35" s="64"/>
      <c r="L35" s="68">
        <f t="shared" si="5"/>
        <v>0</v>
      </c>
    </row>
    <row r="36" spans="1:15" s="20" customFormat="1" x14ac:dyDescent="0.25">
      <c r="A36" s="8" t="s">
        <v>61</v>
      </c>
      <c r="B36" s="10">
        <v>1</v>
      </c>
      <c r="C36" s="27">
        <v>0.3</v>
      </c>
      <c r="D36" s="9">
        <v>4</v>
      </c>
      <c r="E36" s="8">
        <v>0</v>
      </c>
      <c r="F36" s="8">
        <v>3</v>
      </c>
      <c r="G36" s="8"/>
      <c r="H36" s="8"/>
      <c r="I36" s="8">
        <v>0</v>
      </c>
      <c r="J36" s="13">
        <f t="shared" si="0"/>
        <v>3</v>
      </c>
      <c r="K36" s="64"/>
      <c r="L36" s="68">
        <f t="shared" si="5"/>
        <v>0</v>
      </c>
    </row>
    <row r="37" spans="1:15" x14ac:dyDescent="0.25">
      <c r="A37" s="71" t="s">
        <v>225</v>
      </c>
      <c r="B37" s="71"/>
      <c r="C37" s="27">
        <f t="shared" ref="C37:I37" si="6">SUM(C31:C36)</f>
        <v>3.7</v>
      </c>
      <c r="D37" s="71">
        <f t="shared" si="6"/>
        <v>24</v>
      </c>
      <c r="E37" s="71">
        <f t="shared" si="6"/>
        <v>3.5</v>
      </c>
      <c r="F37" s="71">
        <f t="shared" si="6"/>
        <v>20.25</v>
      </c>
      <c r="G37" s="71">
        <f t="shared" si="6"/>
        <v>2</v>
      </c>
      <c r="H37" s="71">
        <f t="shared" si="6"/>
        <v>0</v>
      </c>
      <c r="I37" s="71">
        <f t="shared" si="6"/>
        <v>1</v>
      </c>
      <c r="J37" s="13">
        <f t="shared" si="0"/>
        <v>26.75</v>
      </c>
      <c r="K37" s="64"/>
      <c r="L37" s="68">
        <f t="shared" si="5"/>
        <v>26</v>
      </c>
    </row>
    <row r="38" spans="1:15" x14ac:dyDescent="0.25">
      <c r="A38" s="63" t="s">
        <v>124</v>
      </c>
      <c r="B38" s="72"/>
      <c r="C38" s="64"/>
      <c r="D38" s="6"/>
      <c r="E38" s="63">
        <v>0.5</v>
      </c>
      <c r="F38" s="6"/>
      <c r="G38" s="6"/>
      <c r="H38" s="6"/>
      <c r="I38" s="6">
        <v>0</v>
      </c>
      <c r="J38" s="13">
        <f t="shared" si="0"/>
        <v>0.5</v>
      </c>
      <c r="K38" s="64"/>
      <c r="L38" s="68">
        <f t="shared" si="5"/>
        <v>0</v>
      </c>
    </row>
    <row r="39" spans="1:15" x14ac:dyDescent="0.25">
      <c r="A39" s="63" t="s">
        <v>196</v>
      </c>
      <c r="B39" s="64"/>
      <c r="C39" s="64"/>
      <c r="D39" s="64"/>
      <c r="E39" s="64">
        <v>0</v>
      </c>
      <c r="F39" s="64"/>
      <c r="G39" s="64"/>
      <c r="H39" s="64"/>
      <c r="I39" s="23">
        <v>1</v>
      </c>
      <c r="J39" s="13">
        <f t="shared" si="0"/>
        <v>1</v>
      </c>
      <c r="K39" s="64"/>
      <c r="L39" s="68">
        <f>I39*26</f>
        <v>26</v>
      </c>
    </row>
    <row r="40" spans="1:15" s="20" customFormat="1" x14ac:dyDescent="0.25">
      <c r="A40" s="63" t="s">
        <v>235</v>
      </c>
      <c r="B40" s="64"/>
      <c r="C40" s="64"/>
      <c r="D40" s="64"/>
      <c r="E40" s="64">
        <v>0</v>
      </c>
      <c r="F40" s="64"/>
      <c r="G40" s="64"/>
      <c r="H40" s="64"/>
      <c r="I40" s="23">
        <v>1</v>
      </c>
      <c r="J40" s="13">
        <v>1</v>
      </c>
      <c r="K40" s="64"/>
      <c r="L40" s="68">
        <f>I40*26</f>
        <v>26</v>
      </c>
    </row>
    <row r="41" spans="1:15" s="20" customFormat="1" x14ac:dyDescent="0.25">
      <c r="A41" s="63" t="s">
        <v>62</v>
      </c>
      <c r="B41" s="64"/>
      <c r="C41" s="64"/>
      <c r="D41" s="64"/>
      <c r="E41" s="64">
        <v>2</v>
      </c>
      <c r="F41" s="64"/>
      <c r="G41" s="64"/>
      <c r="H41" s="64"/>
      <c r="I41" s="64">
        <v>0</v>
      </c>
      <c r="J41" s="13">
        <f>E41+F41+G41+H41++I41</f>
        <v>2</v>
      </c>
      <c r="K41" s="64"/>
      <c r="L41" s="68">
        <v>0</v>
      </c>
    </row>
    <row r="42" spans="1:15" s="20" customFormat="1" x14ac:dyDescent="0.25">
      <c r="A42" s="64"/>
      <c r="B42" s="64"/>
      <c r="C42" s="64"/>
      <c r="D42" s="64"/>
      <c r="E42" s="23"/>
      <c r="F42" s="64"/>
      <c r="G42" s="64"/>
      <c r="H42" s="64"/>
      <c r="I42" s="64"/>
      <c r="J42" s="64"/>
      <c r="K42" s="64"/>
      <c r="L42" s="73"/>
    </row>
    <row r="44" spans="1:15" x14ac:dyDescent="0.25">
      <c r="K44" s="2"/>
      <c r="L44" s="124"/>
      <c r="M44" s="2"/>
      <c r="N44" s="2"/>
      <c r="O44" s="2"/>
    </row>
  </sheetData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topLeftCell="B1" zoomScale="90" zoomScaleNormal="90" zoomScalePageLayoutView="90" workbookViewId="0">
      <selection activeCell="I11" sqref="I11"/>
    </sheetView>
  </sheetViews>
  <sheetFormatPr defaultColWidth="8.85546875" defaultRowHeight="15" x14ac:dyDescent="0.25"/>
  <cols>
    <col min="2" max="2" width="12.28515625" customWidth="1"/>
    <col min="10" max="17" width="8.85546875" style="20"/>
  </cols>
  <sheetData>
    <row r="1" spans="2:17" ht="18" x14ac:dyDescent="0.25">
      <c r="B1" s="1" t="s">
        <v>210</v>
      </c>
      <c r="C1" s="2"/>
      <c r="D1" s="2"/>
      <c r="E1" s="2"/>
      <c r="F1" s="2"/>
      <c r="G1" s="2"/>
      <c r="J1" s="2"/>
      <c r="K1" s="2"/>
      <c r="L1" s="2"/>
      <c r="M1" s="2"/>
      <c r="N1" s="2"/>
      <c r="O1" s="2"/>
      <c r="P1" s="2"/>
    </row>
    <row r="2" spans="2:17" ht="15.75" x14ac:dyDescent="0.25">
      <c r="B2" s="88" t="s">
        <v>0</v>
      </c>
      <c r="C2" s="88" t="s">
        <v>1</v>
      </c>
      <c r="D2" s="88" t="s">
        <v>2</v>
      </c>
      <c r="E2" s="88" t="s">
        <v>3</v>
      </c>
      <c r="F2" s="88" t="s">
        <v>2</v>
      </c>
      <c r="G2" s="88" t="s">
        <v>4</v>
      </c>
    </row>
    <row r="3" spans="2:17" ht="15.75" x14ac:dyDescent="0.25">
      <c r="B3" s="85" t="s">
        <v>151</v>
      </c>
      <c r="C3" s="85" t="s">
        <v>18</v>
      </c>
      <c r="D3" s="131" t="s">
        <v>166</v>
      </c>
      <c r="E3" s="85" t="s">
        <v>18</v>
      </c>
      <c r="F3" s="85" t="s">
        <v>18</v>
      </c>
      <c r="G3" s="85" t="s">
        <v>166</v>
      </c>
    </row>
    <row r="4" spans="2:17" ht="15.75" x14ac:dyDescent="0.25">
      <c r="B4" s="83" t="s">
        <v>5</v>
      </c>
      <c r="C4" s="83" t="s">
        <v>6</v>
      </c>
      <c r="D4" s="83" t="s">
        <v>6</v>
      </c>
      <c r="E4" s="83" t="s">
        <v>6</v>
      </c>
      <c r="F4" s="83" t="s">
        <v>6</v>
      </c>
      <c r="G4" s="83" t="s">
        <v>206</v>
      </c>
    </row>
    <row r="5" spans="2:17" ht="15.75" x14ac:dyDescent="0.25">
      <c r="B5" s="83" t="s">
        <v>7</v>
      </c>
      <c r="C5" s="82" t="s">
        <v>204</v>
      </c>
      <c r="D5" s="83" t="s">
        <v>8</v>
      </c>
      <c r="E5" s="83" t="s">
        <v>13</v>
      </c>
      <c r="F5" s="83" t="s">
        <v>9</v>
      </c>
      <c r="G5" s="83" t="s">
        <v>211</v>
      </c>
    </row>
    <row r="6" spans="2:17" ht="15.75" x14ac:dyDescent="0.25">
      <c r="B6" s="83" t="s">
        <v>118</v>
      </c>
      <c r="C6" s="83" t="s">
        <v>21</v>
      </c>
      <c r="D6" s="82" t="s">
        <v>19</v>
      </c>
      <c r="E6" s="92" t="s">
        <v>22</v>
      </c>
      <c r="F6" s="82" t="s">
        <v>205</v>
      </c>
      <c r="G6" s="82" t="s">
        <v>232</v>
      </c>
    </row>
    <row r="7" spans="2:17" ht="15.75" x14ac:dyDescent="0.25">
      <c r="B7" s="84" t="s">
        <v>121</v>
      </c>
      <c r="C7" s="84" t="s">
        <v>119</v>
      </c>
      <c r="D7" s="84" t="s">
        <v>17</v>
      </c>
      <c r="E7" s="84" t="s">
        <v>15</v>
      </c>
      <c r="F7" s="84" t="s">
        <v>119</v>
      </c>
      <c r="G7" s="84" t="s">
        <v>164</v>
      </c>
    </row>
    <row r="8" spans="2:17" ht="15.75" x14ac:dyDescent="0.25">
      <c r="B8" s="84" t="s">
        <v>16</v>
      </c>
      <c r="C8" s="87" t="s">
        <v>17</v>
      </c>
      <c r="D8" s="89" t="s">
        <v>15</v>
      </c>
      <c r="E8" s="90" t="s">
        <v>17</v>
      </c>
      <c r="F8" s="89" t="s">
        <v>15</v>
      </c>
      <c r="G8" s="89" t="s">
        <v>119</v>
      </c>
    </row>
    <row r="9" spans="2:17" ht="15.75" x14ac:dyDescent="0.25">
      <c r="B9" s="84" t="s">
        <v>10</v>
      </c>
      <c r="C9" s="84" t="s">
        <v>8</v>
      </c>
      <c r="D9" s="84" t="s">
        <v>14</v>
      </c>
      <c r="E9" s="87" t="s">
        <v>11</v>
      </c>
      <c r="F9" s="84" t="s">
        <v>123</v>
      </c>
      <c r="G9" s="127" t="s">
        <v>231</v>
      </c>
    </row>
    <row r="10" spans="2:17" ht="15.75" x14ac:dyDescent="0.25">
      <c r="B10" s="84" t="s">
        <v>12</v>
      </c>
      <c r="C10" s="84" t="s">
        <v>120</v>
      </c>
      <c r="D10" s="84" t="s">
        <v>120</v>
      </c>
      <c r="E10" s="84" t="s">
        <v>120</v>
      </c>
      <c r="F10" s="84" t="s">
        <v>120</v>
      </c>
      <c r="G10" s="84" t="s">
        <v>120</v>
      </c>
    </row>
    <row r="11" spans="2:17" ht="15.75" x14ac:dyDescent="0.25">
      <c r="B11" s="88" t="s">
        <v>20</v>
      </c>
      <c r="C11" s="88"/>
      <c r="D11" s="88"/>
      <c r="E11" s="88"/>
      <c r="F11" s="88"/>
      <c r="G11" s="88"/>
      <c r="I11" s="20"/>
      <c r="Q11"/>
    </row>
    <row r="12" spans="2:17" ht="15.75" x14ac:dyDescent="0.25">
      <c r="B12" s="85" t="s">
        <v>151</v>
      </c>
      <c r="C12" s="85" t="s">
        <v>18</v>
      </c>
      <c r="D12" s="85" t="s">
        <v>18</v>
      </c>
      <c r="E12" s="85" t="s">
        <v>109</v>
      </c>
      <c r="F12" s="85" t="s">
        <v>18</v>
      </c>
      <c r="G12" s="85" t="s">
        <v>166</v>
      </c>
    </row>
    <row r="13" spans="2:17" ht="15.75" x14ac:dyDescent="0.25">
      <c r="B13" s="83" t="s">
        <v>5</v>
      </c>
      <c r="C13" s="86" t="s">
        <v>6</v>
      </c>
      <c r="D13" s="83" t="s">
        <v>6</v>
      </c>
      <c r="E13" s="83" t="s">
        <v>6</v>
      </c>
      <c r="F13" s="83" t="s">
        <v>122</v>
      </c>
      <c r="G13" s="83" t="s">
        <v>206</v>
      </c>
    </row>
    <row r="14" spans="2:17" ht="15.75" x14ac:dyDescent="0.25">
      <c r="B14" s="83" t="s">
        <v>7</v>
      </c>
      <c r="C14" s="82" t="s">
        <v>204</v>
      </c>
      <c r="D14" s="91" t="s">
        <v>8</v>
      </c>
      <c r="E14" s="83" t="s">
        <v>165</v>
      </c>
      <c r="F14" s="83" t="s">
        <v>9</v>
      </c>
      <c r="G14" s="83" t="s">
        <v>211</v>
      </c>
    </row>
    <row r="15" spans="2:17" ht="15.75" x14ac:dyDescent="0.25">
      <c r="B15" s="83" t="s">
        <v>118</v>
      </c>
      <c r="C15" s="83" t="s">
        <v>167</v>
      </c>
      <c r="D15" s="82" t="s">
        <v>19</v>
      </c>
      <c r="E15" s="82" t="s">
        <v>166</v>
      </c>
      <c r="F15" s="82" t="s">
        <v>205</v>
      </c>
      <c r="G15" s="82" t="s">
        <v>232</v>
      </c>
    </row>
    <row r="16" spans="2:17" ht="15.75" x14ac:dyDescent="0.25">
      <c r="B16" s="84" t="s">
        <v>121</v>
      </c>
      <c r="C16" s="84" t="s">
        <v>119</v>
      </c>
      <c r="D16" s="84" t="s">
        <v>17</v>
      </c>
      <c r="E16" s="84" t="s">
        <v>15</v>
      </c>
      <c r="F16" s="84" t="s">
        <v>119</v>
      </c>
      <c r="G16" s="84" t="s">
        <v>164</v>
      </c>
    </row>
    <row r="17" spans="2:7" ht="15.75" x14ac:dyDescent="0.25">
      <c r="B17" s="84" t="s">
        <v>16</v>
      </c>
      <c r="C17" s="84" t="s">
        <v>17</v>
      </c>
      <c r="D17" s="84" t="s">
        <v>15</v>
      </c>
      <c r="E17" s="84" t="s">
        <v>17</v>
      </c>
      <c r="F17" s="84" t="s">
        <v>15</v>
      </c>
      <c r="G17" s="84" t="s">
        <v>119</v>
      </c>
    </row>
    <row r="18" spans="2:7" ht="15.75" x14ac:dyDescent="0.25">
      <c r="B18" s="84" t="s">
        <v>10</v>
      </c>
      <c r="C18" s="127" t="s">
        <v>159</v>
      </c>
      <c r="D18" s="84" t="s">
        <v>230</v>
      </c>
      <c r="E18" s="84" t="s">
        <v>11</v>
      </c>
      <c r="F18" s="84" t="s">
        <v>123</v>
      </c>
      <c r="G18" s="84" t="s">
        <v>207</v>
      </c>
    </row>
    <row r="22" spans="2:7" x14ac:dyDescent="0.25">
      <c r="B22" s="3" t="s">
        <v>170</v>
      </c>
    </row>
  </sheetData>
  <pageMargins left="0.7" right="0.7" top="0.75" bottom="0.75" header="0.3" footer="0.3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zoomScale="80" zoomScaleNormal="80" workbookViewId="0"/>
  </sheetViews>
  <sheetFormatPr defaultColWidth="8.85546875" defaultRowHeight="15" x14ac:dyDescent="0.25"/>
  <cols>
    <col min="2" max="2" width="12.7109375" customWidth="1"/>
    <col min="3" max="3" width="12.28515625" customWidth="1"/>
    <col min="4" max="5" width="13.140625" customWidth="1"/>
    <col min="6" max="6" width="12" customWidth="1"/>
    <col min="8" max="8" width="17.140625" customWidth="1"/>
  </cols>
  <sheetData>
    <row r="1" spans="1:15" x14ac:dyDescent="0.25">
      <c r="A1" s="35" t="s">
        <v>190</v>
      </c>
      <c r="B1" s="35"/>
      <c r="C1" s="35"/>
      <c r="D1" s="36"/>
      <c r="E1" s="36"/>
      <c r="G1" s="37"/>
      <c r="H1" s="60"/>
      <c r="I1" s="60"/>
      <c r="J1" s="24" t="s">
        <v>108</v>
      </c>
      <c r="K1" s="37"/>
    </row>
    <row r="2" spans="1:15" x14ac:dyDescent="0.25">
      <c r="A2" s="98" t="s">
        <v>158</v>
      </c>
      <c r="B2" s="99" t="s">
        <v>157</v>
      </c>
      <c r="C2" s="100" t="s">
        <v>63</v>
      </c>
      <c r="D2" s="101" t="s">
        <v>156</v>
      </c>
      <c r="E2" s="102" t="s">
        <v>16</v>
      </c>
      <c r="F2" s="103" t="s">
        <v>155</v>
      </c>
      <c r="G2" s="37"/>
      <c r="H2" s="64" t="s">
        <v>172</v>
      </c>
      <c r="I2" s="64" t="s">
        <v>173</v>
      </c>
      <c r="J2" s="64" t="s">
        <v>174</v>
      </c>
      <c r="K2" s="64"/>
      <c r="L2" s="37"/>
      <c r="M2" s="37"/>
    </row>
    <row r="3" spans="1:15" x14ac:dyDescent="0.25">
      <c r="A3" s="38" t="s">
        <v>0</v>
      </c>
      <c r="B3" s="39"/>
      <c r="C3" s="39"/>
      <c r="D3" s="39"/>
      <c r="E3" s="112" t="s">
        <v>177</v>
      </c>
      <c r="F3" s="104" t="s">
        <v>178</v>
      </c>
      <c r="G3" s="37"/>
      <c r="H3" s="64" t="s">
        <v>196</v>
      </c>
      <c r="I3" s="3">
        <v>2</v>
      </c>
      <c r="J3" s="3" t="s">
        <v>197</v>
      </c>
      <c r="K3" s="3"/>
      <c r="L3" s="64"/>
      <c r="M3" s="64"/>
      <c r="N3" s="64"/>
      <c r="O3" s="64"/>
    </row>
    <row r="4" spans="1:15" x14ac:dyDescent="0.25">
      <c r="A4" s="40" t="s">
        <v>64</v>
      </c>
      <c r="B4" s="40" t="s">
        <v>65</v>
      </c>
      <c r="C4" s="40" t="s">
        <v>66</v>
      </c>
      <c r="D4" s="40" t="s">
        <v>67</v>
      </c>
      <c r="E4" s="40" t="s">
        <v>68</v>
      </c>
      <c r="F4" s="40" t="s">
        <v>69</v>
      </c>
      <c r="G4" s="37"/>
      <c r="H4" s="97" t="s">
        <v>162</v>
      </c>
      <c r="I4" s="97">
        <v>2</v>
      </c>
      <c r="J4" s="97" t="s">
        <v>234</v>
      </c>
      <c r="K4" s="97"/>
      <c r="L4" s="97"/>
      <c r="M4" s="97"/>
      <c r="N4" s="97"/>
      <c r="O4" s="97"/>
    </row>
    <row r="5" spans="1:15" x14ac:dyDescent="0.25">
      <c r="A5" s="40">
        <v>1</v>
      </c>
      <c r="B5" s="42" t="s">
        <v>71</v>
      </c>
      <c r="C5" s="41" t="s">
        <v>37</v>
      </c>
      <c r="D5" s="52" t="s">
        <v>49</v>
      </c>
      <c r="E5" s="42" t="s">
        <v>61</v>
      </c>
      <c r="F5" s="41" t="s">
        <v>53</v>
      </c>
      <c r="G5" s="37"/>
      <c r="H5" s="97" t="s">
        <v>116</v>
      </c>
      <c r="I5" s="97">
        <v>1</v>
      </c>
      <c r="J5" s="97" t="s">
        <v>215</v>
      </c>
      <c r="K5" s="97"/>
      <c r="L5" s="97"/>
      <c r="M5" s="97"/>
      <c r="N5" s="97"/>
      <c r="O5" s="97"/>
    </row>
    <row r="6" spans="1:15" x14ac:dyDescent="0.25">
      <c r="A6" s="40">
        <v>2</v>
      </c>
      <c r="B6" s="42" t="s">
        <v>94</v>
      </c>
      <c r="C6" s="41" t="s">
        <v>38</v>
      </c>
      <c r="D6" s="45" t="s">
        <v>73</v>
      </c>
      <c r="E6" s="42" t="s">
        <v>94</v>
      </c>
      <c r="F6" s="41" t="s">
        <v>214</v>
      </c>
      <c r="G6" s="37"/>
      <c r="H6" s="6" t="s">
        <v>31</v>
      </c>
      <c r="I6" s="97">
        <v>0</v>
      </c>
      <c r="J6" s="96" t="s">
        <v>176</v>
      </c>
      <c r="K6" s="97"/>
      <c r="L6" s="97"/>
      <c r="N6" s="97"/>
      <c r="O6" s="97"/>
    </row>
    <row r="7" spans="1:15" x14ac:dyDescent="0.25">
      <c r="A7" s="40">
        <v>3</v>
      </c>
      <c r="B7" s="52" t="s">
        <v>162</v>
      </c>
      <c r="C7" s="41" t="s">
        <v>39</v>
      </c>
      <c r="D7" s="46" t="s">
        <v>72</v>
      </c>
      <c r="E7" s="44" t="s">
        <v>199</v>
      </c>
      <c r="F7" s="42" t="s">
        <v>94</v>
      </c>
      <c r="G7" s="37"/>
      <c r="H7" s="6" t="s">
        <v>32</v>
      </c>
      <c r="I7" s="97">
        <v>1</v>
      </c>
      <c r="J7" s="97" t="s">
        <v>86</v>
      </c>
      <c r="K7" s="97"/>
      <c r="L7" s="97"/>
      <c r="M7" s="97"/>
      <c r="N7" s="97"/>
      <c r="O7" s="97"/>
    </row>
    <row r="8" spans="1:15" x14ac:dyDescent="0.25">
      <c r="A8" s="40">
        <v>4</v>
      </c>
      <c r="B8" s="134"/>
      <c r="C8" s="41" t="s">
        <v>41</v>
      </c>
      <c r="D8" s="46" t="s">
        <v>83</v>
      </c>
      <c r="E8" s="44" t="s">
        <v>200</v>
      </c>
      <c r="F8" s="52" t="s">
        <v>110</v>
      </c>
      <c r="G8" s="37"/>
      <c r="H8" s="6" t="s">
        <v>33</v>
      </c>
      <c r="I8" s="97">
        <v>1</v>
      </c>
      <c r="J8" s="97" t="s">
        <v>90</v>
      </c>
      <c r="K8" s="97"/>
      <c r="L8" s="97"/>
      <c r="M8" s="97"/>
      <c r="N8" s="117"/>
      <c r="O8" s="97"/>
    </row>
    <row r="9" spans="1:15" x14ac:dyDescent="0.25">
      <c r="A9" s="40">
        <v>5</v>
      </c>
      <c r="B9" s="134"/>
      <c r="C9" s="41" t="s">
        <v>50</v>
      </c>
      <c r="D9" s="122" t="s">
        <v>117</v>
      </c>
      <c r="E9" s="44" t="s">
        <v>201</v>
      </c>
      <c r="F9" s="52" t="s">
        <v>104</v>
      </c>
      <c r="G9" s="37"/>
      <c r="H9" s="6" t="s">
        <v>34</v>
      </c>
      <c r="I9" s="97">
        <v>1</v>
      </c>
      <c r="J9" s="97" t="s">
        <v>185</v>
      </c>
      <c r="K9" s="97"/>
      <c r="L9" s="97"/>
      <c r="M9" s="97"/>
      <c r="N9" s="97"/>
      <c r="O9" s="97"/>
    </row>
    <row r="10" spans="1:15" x14ac:dyDescent="0.25">
      <c r="A10" s="40">
        <v>6</v>
      </c>
      <c r="B10" s="71"/>
      <c r="C10" s="41" t="s">
        <v>184</v>
      </c>
      <c r="D10" s="122" t="s">
        <v>195</v>
      </c>
      <c r="E10" s="44" t="s">
        <v>202</v>
      </c>
      <c r="F10" s="52" t="s">
        <v>46</v>
      </c>
      <c r="H10" s="6" t="s">
        <v>72</v>
      </c>
      <c r="I10" s="96">
        <v>3</v>
      </c>
      <c r="J10" s="97" t="s">
        <v>111</v>
      </c>
      <c r="K10" s="97"/>
      <c r="L10" s="97"/>
      <c r="M10" s="97"/>
      <c r="N10" s="97"/>
      <c r="O10" s="97"/>
    </row>
    <row r="11" spans="1:15" x14ac:dyDescent="0.25">
      <c r="A11" s="40">
        <v>7</v>
      </c>
      <c r="B11" s="58"/>
      <c r="C11" s="41" t="s">
        <v>191</v>
      </c>
      <c r="D11" s="130" t="s">
        <v>57</v>
      </c>
      <c r="E11" s="44" t="s">
        <v>203</v>
      </c>
      <c r="F11" s="134"/>
      <c r="G11" s="37"/>
      <c r="H11" s="6" t="s">
        <v>35</v>
      </c>
      <c r="I11" s="97">
        <v>1</v>
      </c>
      <c r="J11" s="97" t="s">
        <v>154</v>
      </c>
      <c r="K11" s="97"/>
      <c r="L11" s="97"/>
      <c r="M11" s="97"/>
      <c r="N11" s="97"/>
      <c r="O11" s="97"/>
    </row>
    <row r="12" spans="1:15" s="81" customFormat="1" x14ac:dyDescent="0.25">
      <c r="A12" s="40">
        <v>8</v>
      </c>
      <c r="B12" s="58"/>
      <c r="C12" s="41" t="s">
        <v>95</v>
      </c>
      <c r="D12" s="134"/>
      <c r="E12" s="45" t="s">
        <v>73</v>
      </c>
      <c r="F12" s="134"/>
      <c r="G12" s="37"/>
      <c r="H12" s="6" t="s">
        <v>36</v>
      </c>
      <c r="I12" s="97">
        <v>1</v>
      </c>
      <c r="J12" s="97" t="s">
        <v>87</v>
      </c>
      <c r="K12" s="97"/>
      <c r="L12" s="97"/>
      <c r="M12" s="97"/>
      <c r="N12" s="97"/>
      <c r="O12" s="97"/>
    </row>
    <row r="13" spans="1:15" s="81" customFormat="1" x14ac:dyDescent="0.25">
      <c r="A13" s="40">
        <v>9</v>
      </c>
      <c r="B13" s="58"/>
      <c r="C13" s="47"/>
      <c r="D13" s="134"/>
      <c r="E13" s="45" t="s">
        <v>34</v>
      </c>
      <c r="F13" s="134"/>
      <c r="G13" s="37"/>
      <c r="H13" s="6" t="s">
        <v>37</v>
      </c>
      <c r="I13" s="97">
        <v>2</v>
      </c>
      <c r="J13" s="97" t="s">
        <v>88</v>
      </c>
      <c r="K13" s="97"/>
      <c r="L13" s="97"/>
      <c r="M13" s="97"/>
      <c r="N13" s="97"/>
      <c r="O13" s="97"/>
    </row>
    <row r="14" spans="1:15" x14ac:dyDescent="0.25">
      <c r="A14" s="40" t="s">
        <v>74</v>
      </c>
      <c r="B14" s="42" t="s">
        <v>75</v>
      </c>
      <c r="C14" s="134"/>
      <c r="D14" s="135"/>
      <c r="E14" s="134"/>
      <c r="F14" s="47"/>
      <c r="G14" s="37"/>
      <c r="H14" s="95" t="s">
        <v>38</v>
      </c>
      <c r="I14" s="97">
        <v>3</v>
      </c>
      <c r="J14" s="97" t="s">
        <v>198</v>
      </c>
      <c r="K14" s="97"/>
      <c r="L14" s="97"/>
      <c r="M14" s="97"/>
      <c r="N14" s="97"/>
      <c r="O14" s="97"/>
    </row>
    <row r="15" spans="1:15" x14ac:dyDescent="0.25">
      <c r="A15" s="40" t="s">
        <v>76</v>
      </c>
      <c r="B15" s="47"/>
      <c r="C15" s="47" t="s">
        <v>169</v>
      </c>
      <c r="D15" s="45" t="s">
        <v>105</v>
      </c>
      <c r="E15" s="134"/>
      <c r="F15" s="47"/>
      <c r="G15" s="37"/>
      <c r="H15" s="6" t="s">
        <v>39</v>
      </c>
      <c r="I15" s="97">
        <v>2</v>
      </c>
      <c r="J15" s="97" t="s">
        <v>88</v>
      </c>
      <c r="K15" s="97"/>
      <c r="L15" s="97"/>
      <c r="M15" s="97"/>
      <c r="N15" s="97"/>
      <c r="O15" s="97"/>
    </row>
    <row r="16" spans="1:15" s="81" customFormat="1" x14ac:dyDescent="0.25">
      <c r="A16" s="40" t="s">
        <v>212</v>
      </c>
      <c r="B16" s="134"/>
      <c r="C16" s="134"/>
      <c r="D16" s="120"/>
      <c r="E16" s="120"/>
      <c r="F16" s="120"/>
      <c r="G16" s="37"/>
      <c r="H16" s="23" t="s">
        <v>184</v>
      </c>
      <c r="I16" s="118">
        <v>2.5</v>
      </c>
      <c r="J16" s="118" t="s">
        <v>222</v>
      </c>
      <c r="K16" s="3"/>
      <c r="L16" s="115"/>
      <c r="M16" s="97"/>
      <c r="N16" s="97"/>
      <c r="O16" s="97"/>
    </row>
    <row r="17" spans="1:16" s="81" customFormat="1" x14ac:dyDescent="0.25">
      <c r="A17" s="40">
        <v>1</v>
      </c>
      <c r="B17" s="42" t="s">
        <v>57</v>
      </c>
      <c r="C17" s="42" t="s">
        <v>93</v>
      </c>
      <c r="D17" s="42" t="s">
        <v>58</v>
      </c>
      <c r="E17" s="42" t="s">
        <v>93</v>
      </c>
      <c r="F17" s="43" t="s">
        <v>93</v>
      </c>
      <c r="G17" s="37"/>
      <c r="H17" s="96" t="s">
        <v>194</v>
      </c>
      <c r="I17" s="118">
        <v>1</v>
      </c>
      <c r="J17" s="118" t="s">
        <v>171</v>
      </c>
      <c r="K17" s="3"/>
      <c r="L17"/>
      <c r="M17"/>
      <c r="N17" s="97"/>
      <c r="O17" s="97"/>
    </row>
    <row r="18" spans="1:16" s="81" customFormat="1" x14ac:dyDescent="0.25">
      <c r="A18" s="40">
        <v>2</v>
      </c>
      <c r="B18" s="42" t="s">
        <v>93</v>
      </c>
      <c r="C18" s="120"/>
      <c r="D18" s="42" t="s">
        <v>93</v>
      </c>
      <c r="E18" s="59" t="s">
        <v>57</v>
      </c>
      <c r="F18" s="42" t="s">
        <v>213</v>
      </c>
      <c r="G18" s="37"/>
      <c r="H18" s="6" t="s">
        <v>40</v>
      </c>
      <c r="I18" s="97">
        <v>1</v>
      </c>
      <c r="J18" s="97" t="s">
        <v>89</v>
      </c>
      <c r="K18" s="97"/>
      <c r="L18" s="97"/>
      <c r="M18" s="97"/>
      <c r="N18" s="97"/>
      <c r="O18" s="97"/>
    </row>
    <row r="19" spans="1:16" s="81" customFormat="1" x14ac:dyDescent="0.25">
      <c r="A19" s="40">
        <v>3</v>
      </c>
      <c r="B19" s="42" t="s">
        <v>213</v>
      </c>
      <c r="C19" s="120"/>
      <c r="D19" s="42" t="s">
        <v>95</v>
      </c>
      <c r="E19" s="120"/>
      <c r="F19" s="134"/>
      <c r="G19" s="37"/>
      <c r="H19" s="23" t="s">
        <v>73</v>
      </c>
      <c r="I19" s="96">
        <v>3</v>
      </c>
      <c r="J19" s="97" t="s">
        <v>186</v>
      </c>
      <c r="K19" s="97"/>
      <c r="L19" s="97"/>
      <c r="M19" s="97"/>
      <c r="N19" s="97"/>
      <c r="O19" s="97"/>
    </row>
    <row r="20" spans="1:16" x14ac:dyDescent="0.25">
      <c r="A20" s="40" t="s">
        <v>78</v>
      </c>
      <c r="B20" s="40" t="s">
        <v>65</v>
      </c>
      <c r="C20" s="40" t="s">
        <v>66</v>
      </c>
      <c r="D20" s="40" t="s">
        <v>67</v>
      </c>
      <c r="E20" s="40" t="s">
        <v>68</v>
      </c>
      <c r="F20" s="40" t="s">
        <v>69</v>
      </c>
      <c r="G20" s="37"/>
      <c r="H20" s="23" t="s">
        <v>195</v>
      </c>
      <c r="I20" s="118">
        <v>1</v>
      </c>
      <c r="J20" s="118" t="s">
        <v>175</v>
      </c>
      <c r="K20" s="3"/>
      <c r="N20" s="97"/>
      <c r="O20" s="97"/>
    </row>
    <row r="21" spans="1:16" x14ac:dyDescent="0.25">
      <c r="A21" s="40">
        <v>1</v>
      </c>
      <c r="B21" s="52" t="s">
        <v>163</v>
      </c>
      <c r="C21" s="46" t="s">
        <v>79</v>
      </c>
      <c r="D21" s="71"/>
      <c r="E21" s="46" t="s">
        <v>72</v>
      </c>
      <c r="F21" s="47"/>
      <c r="G21" s="37"/>
      <c r="H21" s="6" t="s">
        <v>41</v>
      </c>
      <c r="I21" s="97">
        <v>2</v>
      </c>
      <c r="J21" s="97" t="s">
        <v>88</v>
      </c>
      <c r="K21" s="97"/>
      <c r="L21" s="97"/>
      <c r="M21" s="97"/>
      <c r="N21" s="97"/>
      <c r="O21" s="97"/>
    </row>
    <row r="22" spans="1:16" s="81" customFormat="1" x14ac:dyDescent="0.25">
      <c r="A22" s="40">
        <v>2</v>
      </c>
      <c r="B22" s="47"/>
      <c r="D22" s="71"/>
      <c r="E22" s="47"/>
      <c r="F22" s="47"/>
      <c r="G22" s="37"/>
      <c r="H22" s="97" t="s">
        <v>163</v>
      </c>
      <c r="I22" s="97">
        <v>2.5</v>
      </c>
      <c r="J22" s="97" t="s">
        <v>189</v>
      </c>
      <c r="K22" s="97"/>
      <c r="L22" s="97"/>
      <c r="M22" s="97"/>
      <c r="N22" s="97"/>
      <c r="O22" s="97"/>
    </row>
    <row r="23" spans="1:16" x14ac:dyDescent="0.25">
      <c r="A23" s="40" t="s">
        <v>80</v>
      </c>
      <c r="B23" s="40" t="s">
        <v>65</v>
      </c>
      <c r="C23" s="40" t="s">
        <v>66</v>
      </c>
      <c r="D23" s="40" t="s">
        <v>67</v>
      </c>
      <c r="E23" s="40" t="s">
        <v>68</v>
      </c>
      <c r="F23" s="40" t="s">
        <v>69</v>
      </c>
      <c r="G23" s="114"/>
      <c r="H23" s="23" t="s">
        <v>42</v>
      </c>
      <c r="I23" s="97">
        <v>2</v>
      </c>
      <c r="J23" s="97" t="s">
        <v>228</v>
      </c>
      <c r="K23" s="97"/>
      <c r="L23" s="97"/>
      <c r="M23" s="97"/>
      <c r="P23" s="96"/>
    </row>
    <row r="24" spans="1:16" x14ac:dyDescent="0.25">
      <c r="A24" s="40">
        <v>1</v>
      </c>
      <c r="B24" s="42" t="s">
        <v>59</v>
      </c>
      <c r="C24" s="49"/>
      <c r="D24" s="42" t="s">
        <v>81</v>
      </c>
      <c r="E24" s="42" t="s">
        <v>59</v>
      </c>
      <c r="F24" s="49"/>
      <c r="G24" s="37"/>
      <c r="H24" s="6" t="s">
        <v>43</v>
      </c>
      <c r="I24" s="97">
        <v>2</v>
      </c>
      <c r="J24" s="97" t="s">
        <v>115</v>
      </c>
      <c r="K24" s="97"/>
      <c r="L24" s="97"/>
      <c r="M24" s="97"/>
      <c r="O24" s="97"/>
    </row>
    <row r="25" spans="1:16" x14ac:dyDescent="0.25">
      <c r="A25" s="40">
        <v>2</v>
      </c>
      <c r="B25" s="42" t="s">
        <v>98</v>
      </c>
      <c r="C25" s="49"/>
      <c r="D25" s="42" t="s">
        <v>98</v>
      </c>
      <c r="E25" s="42" t="s">
        <v>99</v>
      </c>
      <c r="F25" s="49"/>
      <c r="G25" s="37"/>
      <c r="H25" s="23" t="s">
        <v>44</v>
      </c>
      <c r="I25" s="96">
        <v>2</v>
      </c>
      <c r="J25" s="97" t="s">
        <v>168</v>
      </c>
      <c r="K25" s="97"/>
      <c r="L25" s="97"/>
      <c r="M25" s="97"/>
      <c r="N25" s="97"/>
      <c r="O25" s="97"/>
    </row>
    <row r="26" spans="1:16" x14ac:dyDescent="0.25">
      <c r="A26" s="40">
        <v>3</v>
      </c>
      <c r="B26" s="42" t="s">
        <v>60</v>
      </c>
      <c r="C26" s="49"/>
      <c r="D26" s="49"/>
      <c r="E26" s="43"/>
      <c r="F26" s="49"/>
      <c r="G26" s="37"/>
      <c r="H26" s="23" t="s">
        <v>45</v>
      </c>
      <c r="I26" s="97">
        <v>1</v>
      </c>
      <c r="J26" s="97" t="s">
        <v>187</v>
      </c>
      <c r="K26" s="97"/>
      <c r="L26" s="97"/>
      <c r="M26" s="97"/>
      <c r="N26" s="97"/>
      <c r="O26" s="97"/>
    </row>
    <row r="27" spans="1:16" x14ac:dyDescent="0.25">
      <c r="A27" s="40">
        <v>4</v>
      </c>
      <c r="B27" s="42" t="s">
        <v>95</v>
      </c>
      <c r="C27" s="49"/>
      <c r="D27" s="49"/>
      <c r="E27" s="43"/>
      <c r="F27" s="49"/>
      <c r="G27" s="37"/>
      <c r="H27" s="23" t="s">
        <v>46</v>
      </c>
      <c r="I27" s="97">
        <v>2.5</v>
      </c>
      <c r="J27" s="97" t="s">
        <v>188</v>
      </c>
      <c r="K27" s="97"/>
      <c r="L27" s="97"/>
      <c r="M27" s="97"/>
      <c r="N27" s="97"/>
      <c r="O27" s="97"/>
    </row>
    <row r="28" spans="1:16" x14ac:dyDescent="0.25">
      <c r="A28" s="50" t="s">
        <v>82</v>
      </c>
      <c r="B28" s="40" t="s">
        <v>65</v>
      </c>
      <c r="C28" s="40" t="s">
        <v>66</v>
      </c>
      <c r="D28" s="40" t="s">
        <v>67</v>
      </c>
      <c r="E28" s="40" t="s">
        <v>68</v>
      </c>
      <c r="F28" s="40" t="s">
        <v>69</v>
      </c>
      <c r="G28" s="37"/>
      <c r="H28" s="23" t="s">
        <v>47</v>
      </c>
      <c r="I28" s="97">
        <v>2</v>
      </c>
      <c r="J28" s="97" t="s">
        <v>114</v>
      </c>
      <c r="K28" s="97"/>
      <c r="L28" s="97"/>
      <c r="M28" s="97"/>
      <c r="N28" s="97"/>
      <c r="O28" s="97"/>
    </row>
    <row r="29" spans="1:16" x14ac:dyDescent="0.25">
      <c r="A29" s="51">
        <v>1</v>
      </c>
      <c r="B29" s="52" t="s">
        <v>51</v>
      </c>
      <c r="C29" s="52" t="s">
        <v>47</v>
      </c>
      <c r="D29" s="52" t="s">
        <v>32</v>
      </c>
      <c r="E29" s="44" t="s">
        <v>147</v>
      </c>
      <c r="F29" s="52" t="s">
        <v>182</v>
      </c>
      <c r="G29" s="37"/>
      <c r="H29" s="6" t="s">
        <v>49</v>
      </c>
      <c r="I29" s="97">
        <v>1</v>
      </c>
      <c r="J29" s="97" t="s">
        <v>90</v>
      </c>
      <c r="K29" s="97"/>
      <c r="L29" s="97"/>
      <c r="M29" s="97"/>
      <c r="N29" s="97"/>
      <c r="O29" s="97"/>
    </row>
    <row r="30" spans="1:16" x14ac:dyDescent="0.25">
      <c r="A30" s="51">
        <v>2</v>
      </c>
      <c r="B30" s="52" t="s">
        <v>35</v>
      </c>
      <c r="C30" s="133" t="s">
        <v>42</v>
      </c>
      <c r="D30" s="52" t="s">
        <v>44</v>
      </c>
      <c r="E30" s="44" t="s">
        <v>148</v>
      </c>
      <c r="F30" s="134"/>
      <c r="G30" s="37"/>
      <c r="H30" s="6" t="s">
        <v>50</v>
      </c>
      <c r="I30" s="97">
        <v>2</v>
      </c>
      <c r="J30" s="97" t="s">
        <v>88</v>
      </c>
      <c r="K30" s="97"/>
      <c r="L30" s="97"/>
      <c r="M30" s="97"/>
      <c r="N30" s="97"/>
      <c r="O30" s="97"/>
    </row>
    <row r="31" spans="1:16" x14ac:dyDescent="0.25">
      <c r="A31" s="51">
        <v>3</v>
      </c>
      <c r="C31" s="132" t="s">
        <v>44</v>
      </c>
      <c r="D31" s="47"/>
      <c r="E31" s="44" t="s">
        <v>149</v>
      </c>
      <c r="F31" s="47"/>
      <c r="G31" s="37"/>
      <c r="H31" s="23" t="s">
        <v>51</v>
      </c>
      <c r="I31" s="97">
        <v>3</v>
      </c>
      <c r="J31" s="97" t="s">
        <v>216</v>
      </c>
      <c r="K31" s="97"/>
      <c r="L31" s="97"/>
      <c r="M31" s="97"/>
      <c r="N31" s="97"/>
      <c r="O31" s="97"/>
    </row>
    <row r="32" spans="1:16" s="20" customFormat="1" x14ac:dyDescent="0.25">
      <c r="A32" s="51">
        <v>4</v>
      </c>
      <c r="B32" s="71"/>
      <c r="C32" s="58"/>
      <c r="D32" s="105"/>
      <c r="E32" s="44" t="s">
        <v>150</v>
      </c>
      <c r="F32" s="50"/>
      <c r="G32" s="37"/>
      <c r="H32" s="6" t="s">
        <v>52</v>
      </c>
      <c r="I32" s="97">
        <v>1</v>
      </c>
      <c r="J32" s="97" t="s">
        <v>91</v>
      </c>
      <c r="K32" s="97"/>
      <c r="L32" s="97"/>
      <c r="M32" s="97"/>
      <c r="N32" s="97"/>
      <c r="O32" s="97"/>
    </row>
    <row r="33" spans="1:15" x14ac:dyDescent="0.25">
      <c r="A33" s="38" t="s">
        <v>20</v>
      </c>
      <c r="B33" s="39"/>
      <c r="C33" s="39"/>
      <c r="D33" s="39"/>
      <c r="E33" s="44" t="s">
        <v>96</v>
      </c>
      <c r="F33" s="39"/>
      <c r="G33" s="37"/>
      <c r="H33" s="6" t="s">
        <v>53</v>
      </c>
      <c r="I33" s="97">
        <v>1</v>
      </c>
      <c r="J33" s="97" t="s">
        <v>92</v>
      </c>
      <c r="K33" s="97"/>
      <c r="L33" s="97"/>
      <c r="M33" s="97"/>
      <c r="N33" s="97"/>
      <c r="O33" s="97"/>
    </row>
    <row r="34" spans="1:15" x14ac:dyDescent="0.25">
      <c r="A34" s="40" t="s">
        <v>64</v>
      </c>
      <c r="B34" s="50" t="s">
        <v>65</v>
      </c>
      <c r="C34" s="50" t="s">
        <v>66</v>
      </c>
      <c r="D34" s="50" t="s">
        <v>67</v>
      </c>
      <c r="E34" s="50" t="s">
        <v>68</v>
      </c>
      <c r="F34" s="50" t="s">
        <v>69</v>
      </c>
      <c r="G34" s="37"/>
      <c r="H34" s="23" t="s">
        <v>79</v>
      </c>
      <c r="I34" s="97">
        <v>2</v>
      </c>
      <c r="J34" s="97" t="s">
        <v>103</v>
      </c>
      <c r="K34" s="97"/>
      <c r="L34" s="97"/>
      <c r="M34" s="97"/>
      <c r="N34" s="97"/>
      <c r="O34" s="97"/>
    </row>
    <row r="35" spans="1:15" x14ac:dyDescent="0.25">
      <c r="A35" s="40">
        <v>1</v>
      </c>
      <c r="B35" s="46" t="s">
        <v>52</v>
      </c>
      <c r="C35" s="41" t="s">
        <v>37</v>
      </c>
      <c r="D35" s="41" t="s">
        <v>38</v>
      </c>
      <c r="E35" s="53" t="s">
        <v>36</v>
      </c>
      <c r="F35" s="113" t="s">
        <v>102</v>
      </c>
      <c r="G35" s="37"/>
      <c r="N35" s="97"/>
      <c r="O35" s="97"/>
    </row>
    <row r="36" spans="1:15" x14ac:dyDescent="0.25">
      <c r="A36" s="40">
        <v>2</v>
      </c>
      <c r="B36" s="46" t="s">
        <v>95</v>
      </c>
      <c r="C36" s="41" t="s">
        <v>38</v>
      </c>
      <c r="D36" s="42" t="s">
        <v>43</v>
      </c>
      <c r="E36" s="53" t="s">
        <v>193</v>
      </c>
      <c r="F36" s="113" t="s">
        <v>181</v>
      </c>
      <c r="G36" s="37"/>
      <c r="H36" s="22" t="s">
        <v>56</v>
      </c>
      <c r="I36" s="125">
        <v>2</v>
      </c>
      <c r="J36" s="94" t="s">
        <v>227</v>
      </c>
      <c r="K36" s="94"/>
      <c r="L36" s="94"/>
      <c r="M36" s="94"/>
      <c r="N36" s="94"/>
      <c r="O36" s="94"/>
    </row>
    <row r="37" spans="1:15" x14ac:dyDescent="0.25">
      <c r="A37" s="40">
        <v>3</v>
      </c>
      <c r="B37" s="46" t="s">
        <v>162</v>
      </c>
      <c r="C37" s="41" t="s">
        <v>39</v>
      </c>
      <c r="D37" s="46" t="s">
        <v>72</v>
      </c>
      <c r="E37" s="42" t="s">
        <v>43</v>
      </c>
      <c r="F37" s="113" t="s">
        <v>180</v>
      </c>
      <c r="G37" s="37"/>
      <c r="H37" s="22" t="s">
        <v>61</v>
      </c>
      <c r="I37" s="125">
        <v>2</v>
      </c>
      <c r="J37" s="94" t="s">
        <v>106</v>
      </c>
      <c r="K37" s="94"/>
      <c r="L37" s="94"/>
      <c r="M37" s="94"/>
      <c r="N37" s="94"/>
      <c r="O37" s="94"/>
    </row>
    <row r="38" spans="1:15" x14ac:dyDescent="0.25">
      <c r="A38" s="40">
        <v>4</v>
      </c>
      <c r="B38" s="43" t="s">
        <v>71</v>
      </c>
      <c r="C38" s="41" t="s">
        <v>41</v>
      </c>
      <c r="D38" s="119" t="s">
        <v>51</v>
      </c>
      <c r="E38" s="54" t="s">
        <v>61</v>
      </c>
      <c r="F38" s="113" t="s">
        <v>179</v>
      </c>
      <c r="G38" s="37"/>
      <c r="H38" s="22" t="s">
        <v>57</v>
      </c>
      <c r="I38" s="125">
        <v>4</v>
      </c>
      <c r="J38" s="115" t="s">
        <v>229</v>
      </c>
      <c r="K38" s="94"/>
      <c r="L38" s="94"/>
      <c r="M38" s="94"/>
      <c r="N38" s="94"/>
      <c r="O38" s="94"/>
    </row>
    <row r="39" spans="1:15" x14ac:dyDescent="0.25">
      <c r="A39" s="40">
        <v>5</v>
      </c>
      <c r="B39" s="54" t="s">
        <v>94</v>
      </c>
      <c r="C39" s="41" t="s">
        <v>50</v>
      </c>
      <c r="D39" s="119" t="s">
        <v>95</v>
      </c>
      <c r="E39" s="54" t="s">
        <v>94</v>
      </c>
      <c r="F39" s="47"/>
      <c r="G39" s="37"/>
      <c r="H39" s="22" t="s">
        <v>58</v>
      </c>
      <c r="I39" s="125">
        <v>2</v>
      </c>
      <c r="J39" s="94" t="s">
        <v>226</v>
      </c>
      <c r="K39" s="94"/>
      <c r="L39" s="94"/>
      <c r="M39" s="94"/>
      <c r="N39" s="94"/>
      <c r="O39" s="94"/>
    </row>
    <row r="40" spans="1:15" x14ac:dyDescent="0.25">
      <c r="A40" s="40">
        <v>6</v>
      </c>
      <c r="C40" s="41" t="s">
        <v>184</v>
      </c>
      <c r="D40" s="119" t="s">
        <v>70</v>
      </c>
      <c r="E40" s="134"/>
      <c r="F40" s="47"/>
      <c r="G40" s="48"/>
      <c r="H40" s="22" t="s">
        <v>59</v>
      </c>
      <c r="I40" s="126">
        <v>5</v>
      </c>
      <c r="J40" s="94" t="s">
        <v>113</v>
      </c>
      <c r="K40" s="94"/>
      <c r="L40" s="94"/>
      <c r="M40" s="94"/>
      <c r="N40" s="94"/>
      <c r="O40" s="94"/>
    </row>
    <row r="41" spans="1:15" ht="18.75" customHeight="1" x14ac:dyDescent="0.25">
      <c r="A41" s="40">
        <v>7</v>
      </c>
      <c r="B41" s="47"/>
      <c r="C41" s="41" t="s">
        <v>191</v>
      </c>
      <c r="D41" s="45" t="s">
        <v>73</v>
      </c>
      <c r="E41" s="134"/>
      <c r="F41" s="47"/>
      <c r="H41" s="22" t="s">
        <v>60</v>
      </c>
      <c r="I41" s="126">
        <v>4</v>
      </c>
      <c r="J41" s="94" t="s">
        <v>112</v>
      </c>
      <c r="K41" s="94"/>
      <c r="L41" s="94"/>
      <c r="M41" s="94"/>
      <c r="N41" s="94"/>
      <c r="O41" s="94"/>
    </row>
    <row r="42" spans="1:15" x14ac:dyDescent="0.25">
      <c r="A42" s="40">
        <v>8</v>
      </c>
      <c r="B42" s="64"/>
      <c r="C42" s="41" t="s">
        <v>95</v>
      </c>
      <c r="D42" s="134"/>
      <c r="E42" s="121"/>
      <c r="F42" s="47"/>
      <c r="G42" s="37"/>
      <c r="H42" s="22" t="s">
        <v>93</v>
      </c>
      <c r="I42" s="2"/>
      <c r="J42" s="125" t="s">
        <v>226</v>
      </c>
      <c r="O42" s="94"/>
    </row>
    <row r="43" spans="1:15" s="20" customFormat="1" x14ac:dyDescent="0.25">
      <c r="A43" s="40">
        <v>9</v>
      </c>
      <c r="B43" s="71"/>
      <c r="C43" s="134"/>
      <c r="D43" s="134"/>
      <c r="E43" s="121"/>
      <c r="F43" s="47"/>
      <c r="G43" s="37"/>
      <c r="H43" s="2" t="s">
        <v>84</v>
      </c>
      <c r="I43" s="2">
        <v>6</v>
      </c>
      <c r="J43" s="20" t="s">
        <v>223</v>
      </c>
    </row>
    <row r="44" spans="1:15" x14ac:dyDescent="0.25">
      <c r="A44" s="40" t="s">
        <v>74</v>
      </c>
      <c r="B44" s="43" t="s">
        <v>75</v>
      </c>
      <c r="C44" s="41" t="s">
        <v>77</v>
      </c>
      <c r="D44" s="45" t="s">
        <v>105</v>
      </c>
      <c r="E44" s="43" t="s">
        <v>75</v>
      </c>
      <c r="F44" s="47"/>
      <c r="G44" s="37"/>
      <c r="H44" s="22" t="s">
        <v>94</v>
      </c>
      <c r="I44" s="2"/>
      <c r="J44" t="s">
        <v>226</v>
      </c>
    </row>
    <row r="45" spans="1:15" s="20" customFormat="1" x14ac:dyDescent="0.25">
      <c r="A45" s="40" t="s">
        <v>76</v>
      </c>
      <c r="B45" s="47"/>
      <c r="C45" s="47" t="s">
        <v>169</v>
      </c>
      <c r="D45" s="134"/>
      <c r="E45" s="47"/>
      <c r="F45" s="47"/>
      <c r="G45" s="37"/>
    </row>
    <row r="46" spans="1:15" s="81" customFormat="1" x14ac:dyDescent="0.25">
      <c r="A46" s="40" t="s">
        <v>212</v>
      </c>
      <c r="B46" s="47"/>
      <c r="C46" s="47"/>
      <c r="D46" s="134"/>
      <c r="E46" s="47"/>
      <c r="F46" s="47"/>
      <c r="G46" s="37"/>
    </row>
    <row r="47" spans="1:15" s="81" customFormat="1" x14ac:dyDescent="0.25">
      <c r="A47" s="40">
        <v>1</v>
      </c>
      <c r="B47" s="43" t="s">
        <v>57</v>
      </c>
      <c r="C47" s="42" t="s">
        <v>213</v>
      </c>
      <c r="D47" s="42" t="s">
        <v>213</v>
      </c>
      <c r="E47" s="42" t="s">
        <v>58</v>
      </c>
      <c r="F47" s="42" t="s">
        <v>213</v>
      </c>
      <c r="G47" s="37"/>
      <c r="H47" s="22" t="s">
        <v>75</v>
      </c>
      <c r="I47" s="93">
        <v>4</v>
      </c>
      <c r="J47" s="94" t="s">
        <v>161</v>
      </c>
      <c r="K47" s="93"/>
      <c r="L47"/>
      <c r="M47"/>
      <c r="N47" s="20"/>
    </row>
    <row r="48" spans="1:15" s="81" customFormat="1" x14ac:dyDescent="0.25">
      <c r="A48" s="40">
        <v>2</v>
      </c>
      <c r="B48" s="42" t="s">
        <v>93</v>
      </c>
      <c r="C48" s="47"/>
      <c r="D48" s="134"/>
      <c r="E48" s="136" t="s">
        <v>213</v>
      </c>
      <c r="F48" s="47"/>
      <c r="G48" s="37"/>
      <c r="H48" s="22" t="s">
        <v>160</v>
      </c>
      <c r="I48" s="93">
        <v>2</v>
      </c>
      <c r="J48" s="93" t="s">
        <v>192</v>
      </c>
      <c r="K48" s="93"/>
      <c r="L48" s="93"/>
      <c r="M48" s="93"/>
      <c r="N48"/>
    </row>
    <row r="49" spans="1:15" s="81" customFormat="1" x14ac:dyDescent="0.25">
      <c r="A49" s="40">
        <v>3</v>
      </c>
      <c r="B49" s="43" t="s">
        <v>213</v>
      </c>
      <c r="C49" s="47"/>
      <c r="D49" s="134"/>
      <c r="F49" s="47"/>
      <c r="G49" s="37"/>
    </row>
    <row r="50" spans="1:15" x14ac:dyDescent="0.25">
      <c r="A50" s="40" t="s">
        <v>78</v>
      </c>
      <c r="B50" s="40" t="s">
        <v>65</v>
      </c>
      <c r="C50" s="40" t="s">
        <v>66</v>
      </c>
      <c r="D50" s="40" t="s">
        <v>67</v>
      </c>
      <c r="E50" s="40" t="s">
        <v>68</v>
      </c>
      <c r="F50" s="40" t="s">
        <v>69</v>
      </c>
      <c r="G50" s="37"/>
    </row>
    <row r="51" spans="1:15" x14ac:dyDescent="0.25">
      <c r="A51" s="40">
        <v>1</v>
      </c>
      <c r="B51" s="52" t="s">
        <v>163</v>
      </c>
      <c r="C51" s="46" t="s">
        <v>79</v>
      </c>
      <c r="D51" s="47"/>
      <c r="E51" s="52" t="s">
        <v>40</v>
      </c>
      <c r="F51" s="47"/>
      <c r="G51" s="37"/>
    </row>
    <row r="52" spans="1:15" x14ac:dyDescent="0.25">
      <c r="A52" s="50" t="s">
        <v>80</v>
      </c>
      <c r="B52" s="50" t="s">
        <v>65</v>
      </c>
      <c r="C52" s="50" t="s">
        <v>66</v>
      </c>
      <c r="D52" s="50" t="s">
        <v>67</v>
      </c>
      <c r="E52" s="50" t="s">
        <v>68</v>
      </c>
      <c r="F52" s="50" t="s">
        <v>69</v>
      </c>
      <c r="G52" s="37"/>
    </row>
    <row r="53" spans="1:15" x14ac:dyDescent="0.25">
      <c r="A53" s="40">
        <v>1</v>
      </c>
      <c r="B53" s="42" t="s">
        <v>85</v>
      </c>
      <c r="C53" s="42" t="s">
        <v>59</v>
      </c>
      <c r="D53" s="57"/>
      <c r="E53" s="42" t="s">
        <v>85</v>
      </c>
      <c r="F53" s="57"/>
      <c r="G53" s="37"/>
    </row>
    <row r="54" spans="1:15" x14ac:dyDescent="0.25">
      <c r="A54" s="40">
        <v>2</v>
      </c>
      <c r="B54" s="42" t="s">
        <v>84</v>
      </c>
      <c r="C54" s="42" t="s">
        <v>98</v>
      </c>
      <c r="D54" s="57"/>
      <c r="E54" s="42" t="s">
        <v>98</v>
      </c>
      <c r="F54" s="57"/>
      <c r="G54" s="37"/>
      <c r="N54" s="93"/>
      <c r="O54" s="93"/>
    </row>
    <row r="55" spans="1:15" x14ac:dyDescent="0.25">
      <c r="A55" s="40">
        <v>3</v>
      </c>
      <c r="B55" s="42" t="s">
        <v>60</v>
      </c>
      <c r="C55" s="42" t="s">
        <v>60</v>
      </c>
      <c r="D55" s="57"/>
      <c r="E55" s="42" t="s">
        <v>95</v>
      </c>
      <c r="F55" s="57"/>
      <c r="G55" s="37"/>
      <c r="N55" s="93"/>
      <c r="O55" s="93"/>
    </row>
    <row r="56" spans="1:15" x14ac:dyDescent="0.25">
      <c r="A56" s="50" t="s">
        <v>82</v>
      </c>
      <c r="B56" s="50" t="s">
        <v>65</v>
      </c>
      <c r="C56" s="50" t="s">
        <v>66</v>
      </c>
      <c r="D56" s="50" t="s">
        <v>67</v>
      </c>
      <c r="E56" s="50" t="s">
        <v>68</v>
      </c>
      <c r="F56" s="50" t="s">
        <v>69</v>
      </c>
      <c r="G56" s="37"/>
    </row>
    <row r="57" spans="1:15" x14ac:dyDescent="0.25">
      <c r="A57" s="50">
        <v>1</v>
      </c>
      <c r="B57" s="52" t="s">
        <v>51</v>
      </c>
      <c r="C57" s="133" t="s">
        <v>42</v>
      </c>
      <c r="D57" s="52" t="s">
        <v>47</v>
      </c>
      <c r="E57" s="47"/>
      <c r="F57" s="52" t="s">
        <v>182</v>
      </c>
      <c r="G57" s="37"/>
      <c r="L57" s="93"/>
      <c r="M57" s="93"/>
    </row>
    <row r="58" spans="1:15" x14ac:dyDescent="0.25">
      <c r="A58" s="50">
        <v>2</v>
      </c>
      <c r="B58" s="137"/>
      <c r="C58" s="132" t="s">
        <v>44</v>
      </c>
      <c r="D58" s="52" t="s">
        <v>44</v>
      </c>
      <c r="E58" s="47"/>
      <c r="F58" s="47"/>
      <c r="G58" s="37"/>
    </row>
    <row r="59" spans="1:15" x14ac:dyDescent="0.25">
      <c r="A59" s="50">
        <v>3</v>
      </c>
      <c r="B59" s="137"/>
      <c r="C59" s="47"/>
      <c r="D59" s="47"/>
      <c r="E59" s="50"/>
      <c r="F59" s="50"/>
      <c r="H59" s="61"/>
      <c r="I59" s="61"/>
      <c r="J59" s="61"/>
      <c r="K59" s="37"/>
    </row>
    <row r="60" spans="1:15" x14ac:dyDescent="0.25">
      <c r="E60" s="24" t="s">
        <v>108</v>
      </c>
      <c r="H60" s="2"/>
      <c r="I60" s="2"/>
      <c r="J60" s="2"/>
    </row>
    <row r="61" spans="1:15" x14ac:dyDescent="0.25">
      <c r="H61" s="2"/>
      <c r="I61" s="2"/>
      <c r="J61" s="2"/>
    </row>
    <row r="62" spans="1:15" x14ac:dyDescent="0.25">
      <c r="H62" s="2"/>
      <c r="I62" s="2"/>
      <c r="J62" s="2"/>
    </row>
    <row r="63" spans="1:15" x14ac:dyDescent="0.25">
      <c r="I63" s="20"/>
      <c r="J63" s="20"/>
    </row>
    <row r="64" spans="1:15" s="20" customFormat="1" x14ac:dyDescent="0.25"/>
    <row r="65" spans="9:10" x14ac:dyDescent="0.25">
      <c r="I65" s="20"/>
      <c r="J65" s="20"/>
    </row>
    <row r="66" spans="9:10" x14ac:dyDescent="0.25">
      <c r="I66" s="20"/>
      <c r="J66" s="20"/>
    </row>
    <row r="67" spans="9:10" x14ac:dyDescent="0.25">
      <c r="I67" s="20"/>
      <c r="J67" s="20"/>
    </row>
    <row r="68" spans="9:10" x14ac:dyDescent="0.25">
      <c r="I68" s="20"/>
      <c r="J68" s="20"/>
    </row>
    <row r="69" spans="9:10" x14ac:dyDescent="0.25">
      <c r="I69" s="20"/>
      <c r="J69" s="20"/>
    </row>
    <row r="76" spans="9:10" s="20" customFormat="1" x14ac:dyDescent="0.25">
      <c r="I76"/>
    </row>
    <row r="78" spans="9:10" s="81" customFormat="1" x14ac:dyDescent="0.25"/>
    <row r="79" spans="9:10" s="20" customFormat="1" x14ac:dyDescent="0.25">
      <c r="I79"/>
    </row>
    <row r="81" spans="15:16" s="81" customFormat="1" x14ac:dyDescent="0.25"/>
    <row r="86" spans="15:16" s="81" customFormat="1" x14ac:dyDescent="0.25"/>
    <row r="88" spans="15:16" s="81" customFormat="1" x14ac:dyDescent="0.25"/>
    <row r="89" spans="15:16" s="81" customFormat="1" x14ac:dyDescent="0.25"/>
    <row r="95" spans="15:16" x14ac:dyDescent="0.25">
      <c r="O95" s="74"/>
      <c r="P95" s="74"/>
    </row>
    <row r="100" spans="1:9" x14ac:dyDescent="0.25">
      <c r="A100" s="55"/>
      <c r="B100" s="56"/>
    </row>
    <row r="101" spans="1:9" x14ac:dyDescent="0.25">
      <c r="A101" s="37"/>
      <c r="B101" s="37"/>
    </row>
    <row r="102" spans="1:9" x14ac:dyDescent="0.25">
      <c r="A102" s="37"/>
      <c r="B102" s="37"/>
    </row>
    <row r="103" spans="1:9" s="81" customFormat="1" x14ac:dyDescent="0.25">
      <c r="A103" s="37"/>
      <c r="B103" s="37"/>
    </row>
    <row r="104" spans="1:9" x14ac:dyDescent="0.25">
      <c r="A104" s="37"/>
      <c r="B104" s="37"/>
    </row>
    <row r="105" spans="1:9" x14ac:dyDescent="0.25">
      <c r="A105" s="37"/>
      <c r="B105" s="37"/>
    </row>
    <row r="107" spans="1:9" x14ac:dyDescent="0.25">
      <c r="A107" s="37"/>
      <c r="B107" s="37"/>
    </row>
    <row r="108" spans="1:9" x14ac:dyDescent="0.25">
      <c r="I108" s="20"/>
    </row>
    <row r="110" spans="1:9" x14ac:dyDescent="0.25">
      <c r="I110" s="20"/>
    </row>
    <row r="114" spans="3:3" x14ac:dyDescent="0.25">
      <c r="C114" s="22"/>
    </row>
    <row r="116" spans="3:3" x14ac:dyDescent="0.25">
      <c r="C116" s="22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23" sqref="C23"/>
    </sheetView>
  </sheetViews>
  <sheetFormatPr defaultColWidth="8.85546875" defaultRowHeight="15" x14ac:dyDescent="0.25"/>
  <cols>
    <col min="1" max="1" width="32.5703125" customWidth="1"/>
    <col min="2" max="2" width="12.140625" customWidth="1"/>
    <col min="3" max="3" width="19.140625" customWidth="1"/>
  </cols>
  <sheetData>
    <row r="1" spans="1:4" ht="15.75" x14ac:dyDescent="0.25">
      <c r="A1" s="106" t="s">
        <v>125</v>
      </c>
      <c r="B1" s="107" t="s">
        <v>146</v>
      </c>
      <c r="C1" s="107" t="s">
        <v>208</v>
      </c>
      <c r="D1" s="64"/>
    </row>
    <row r="2" spans="1:4" ht="15.75" x14ac:dyDescent="0.25">
      <c r="A2" s="109" t="s">
        <v>126</v>
      </c>
      <c r="B2" s="108" t="s">
        <v>53</v>
      </c>
      <c r="C2" s="108" t="s">
        <v>53</v>
      </c>
      <c r="D2" s="64"/>
    </row>
    <row r="3" spans="1:4" ht="15.75" x14ac:dyDescent="0.25">
      <c r="A3" s="109" t="s">
        <v>127</v>
      </c>
      <c r="B3" s="108" t="s">
        <v>32</v>
      </c>
      <c r="C3" s="108" t="s">
        <v>32</v>
      </c>
      <c r="D3" s="64"/>
    </row>
    <row r="4" spans="1:4" ht="15.75" x14ac:dyDescent="0.25">
      <c r="A4" s="109" t="s">
        <v>128</v>
      </c>
      <c r="B4" s="108" t="s">
        <v>42</v>
      </c>
      <c r="C4" s="111" t="s">
        <v>83</v>
      </c>
    </row>
    <row r="5" spans="1:4" ht="15.75" x14ac:dyDescent="0.25">
      <c r="A5" s="109" t="s">
        <v>129</v>
      </c>
      <c r="B5" s="108" t="s">
        <v>37</v>
      </c>
      <c r="C5" s="108" t="s">
        <v>37</v>
      </c>
      <c r="D5" s="64"/>
    </row>
    <row r="6" spans="1:4" ht="15.75" x14ac:dyDescent="0.25">
      <c r="A6" s="109" t="s">
        <v>130</v>
      </c>
      <c r="B6" s="108" t="s">
        <v>35</v>
      </c>
      <c r="C6" s="108" t="s">
        <v>42</v>
      </c>
      <c r="D6" s="64"/>
    </row>
    <row r="7" spans="1:4" ht="15.75" x14ac:dyDescent="0.25">
      <c r="A7" s="109" t="s">
        <v>131</v>
      </c>
      <c r="B7" s="108" t="s">
        <v>38</v>
      </c>
      <c r="C7" s="108" t="s">
        <v>38</v>
      </c>
      <c r="D7" s="64"/>
    </row>
    <row r="8" spans="1:4" ht="15.75" x14ac:dyDescent="0.25">
      <c r="A8" s="109" t="s">
        <v>132</v>
      </c>
      <c r="B8" s="108" t="s">
        <v>34</v>
      </c>
      <c r="C8" s="108" t="s">
        <v>41</v>
      </c>
      <c r="D8" s="64"/>
    </row>
    <row r="9" spans="1:4" ht="15.75" x14ac:dyDescent="0.25">
      <c r="A9" s="109" t="s">
        <v>133</v>
      </c>
      <c r="B9" s="108" t="s">
        <v>48</v>
      </c>
      <c r="C9" s="111" t="s">
        <v>51</v>
      </c>
      <c r="D9" s="64"/>
    </row>
    <row r="10" spans="1:4" ht="15.75" x14ac:dyDescent="0.25">
      <c r="A10" s="109" t="s">
        <v>134</v>
      </c>
      <c r="B10" s="108" t="s">
        <v>32</v>
      </c>
      <c r="C10" s="108" t="s">
        <v>45</v>
      </c>
    </row>
    <row r="11" spans="1:4" ht="15.75" x14ac:dyDescent="0.25">
      <c r="A11" s="109" t="s">
        <v>220</v>
      </c>
      <c r="B11" s="108" t="s">
        <v>97</v>
      </c>
      <c r="C11" s="64" t="s">
        <v>162</v>
      </c>
    </row>
    <row r="12" spans="1:4" ht="15.75" x14ac:dyDescent="0.25">
      <c r="A12" s="109" t="s">
        <v>135</v>
      </c>
      <c r="B12" s="108" t="s">
        <v>45</v>
      </c>
      <c r="C12" s="108" t="s">
        <v>34</v>
      </c>
    </row>
    <row r="13" spans="1:4" ht="15.75" x14ac:dyDescent="0.25">
      <c r="A13" s="109" t="s">
        <v>152</v>
      </c>
      <c r="B13" s="108" t="s">
        <v>83</v>
      </c>
      <c r="C13" s="108" t="s">
        <v>52</v>
      </c>
      <c r="D13" s="64"/>
    </row>
    <row r="14" spans="1:4" ht="15.75" x14ac:dyDescent="0.25">
      <c r="A14" s="109" t="s">
        <v>219</v>
      </c>
      <c r="B14" s="108" t="s">
        <v>53</v>
      </c>
      <c r="C14" s="108" t="s">
        <v>35</v>
      </c>
      <c r="D14" s="64"/>
    </row>
    <row r="15" spans="1:4" ht="15.75" x14ac:dyDescent="0.25">
      <c r="A15" s="109" t="s">
        <v>136</v>
      </c>
      <c r="B15" s="108" t="s">
        <v>117</v>
      </c>
      <c r="C15" s="108" t="s">
        <v>117</v>
      </c>
      <c r="D15" s="64"/>
    </row>
    <row r="16" spans="1:4" ht="15.75" x14ac:dyDescent="0.25">
      <c r="A16" s="109" t="s">
        <v>137</v>
      </c>
      <c r="B16" s="108" t="s">
        <v>41</v>
      </c>
      <c r="C16" s="108" t="s">
        <v>41</v>
      </c>
      <c r="D16" s="64"/>
    </row>
    <row r="17" spans="1:4" ht="15.75" x14ac:dyDescent="0.25">
      <c r="A17" s="110" t="s">
        <v>138</v>
      </c>
      <c r="B17" s="111" t="s">
        <v>163</v>
      </c>
      <c r="C17" s="111" t="s">
        <v>163</v>
      </c>
      <c r="D17" s="116"/>
    </row>
    <row r="18" spans="1:4" s="81" customFormat="1" ht="15.75" x14ac:dyDescent="0.25">
      <c r="A18" s="110" t="s">
        <v>217</v>
      </c>
      <c r="B18" s="111" t="s">
        <v>52</v>
      </c>
      <c r="C18" s="111" t="s">
        <v>209</v>
      </c>
      <c r="D18" s="75"/>
    </row>
    <row r="19" spans="1:4" ht="15.75" x14ac:dyDescent="0.25">
      <c r="A19" s="110" t="s">
        <v>139</v>
      </c>
      <c r="B19" s="111" t="s">
        <v>83</v>
      </c>
      <c r="C19" s="111" t="s">
        <v>32</v>
      </c>
    </row>
    <row r="20" spans="1:4" ht="15.75" x14ac:dyDescent="0.25">
      <c r="A20" s="109" t="s">
        <v>140</v>
      </c>
      <c r="B20" s="108" t="s">
        <v>36</v>
      </c>
      <c r="C20" s="108" t="s">
        <v>36</v>
      </c>
      <c r="D20" s="64"/>
    </row>
    <row r="21" spans="1:4" ht="15.75" x14ac:dyDescent="0.25">
      <c r="A21" s="109" t="s">
        <v>141</v>
      </c>
      <c r="B21" s="108" t="s">
        <v>39</v>
      </c>
      <c r="C21" s="108" t="s">
        <v>162</v>
      </c>
      <c r="D21" s="64"/>
    </row>
    <row r="22" spans="1:4" ht="15.75" x14ac:dyDescent="0.25">
      <c r="A22" s="109" t="s">
        <v>142</v>
      </c>
      <c r="B22" s="108" t="s">
        <v>51</v>
      </c>
      <c r="C22" s="108" t="s">
        <v>221</v>
      </c>
      <c r="D22" s="64"/>
    </row>
    <row r="23" spans="1:4" ht="15.75" x14ac:dyDescent="0.25">
      <c r="A23" s="109" t="s">
        <v>143</v>
      </c>
      <c r="B23" s="108" t="s">
        <v>37</v>
      </c>
      <c r="C23" s="108" t="s">
        <v>45</v>
      </c>
    </row>
    <row r="24" spans="1:4" ht="15.75" x14ac:dyDescent="0.25">
      <c r="A24" s="109" t="s">
        <v>218</v>
      </c>
      <c r="B24" s="108" t="s">
        <v>42</v>
      </c>
      <c r="C24" s="64" t="s">
        <v>209</v>
      </c>
      <c r="D24" s="64"/>
    </row>
    <row r="25" spans="1:4" ht="15.75" x14ac:dyDescent="0.25">
      <c r="A25" s="109" t="s">
        <v>144</v>
      </c>
      <c r="B25" s="108" t="s">
        <v>45</v>
      </c>
      <c r="C25" s="108" t="s">
        <v>37</v>
      </c>
      <c r="D25" s="64"/>
    </row>
    <row r="26" spans="1:4" ht="15.75" x14ac:dyDescent="0.25">
      <c r="A26" s="109" t="s">
        <v>145</v>
      </c>
      <c r="B26" s="108" t="s">
        <v>41</v>
      </c>
      <c r="C26" t="s">
        <v>163</v>
      </c>
      <c r="D26" s="64"/>
    </row>
    <row r="27" spans="1:4" x14ac:dyDescent="0.25">
      <c r="A27" s="64"/>
      <c r="B27" s="64"/>
      <c r="C27" s="64"/>
      <c r="D27" s="64"/>
    </row>
    <row r="28" spans="1:4" ht="15.75" x14ac:dyDescent="0.25">
      <c r="B28" s="34"/>
    </row>
    <row r="29" spans="1:4" x14ac:dyDescent="0.25">
      <c r="A29" s="33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Assignments</vt:lpstr>
      <vt:lpstr>Endo</vt:lpstr>
      <vt:lpstr>Clinic</vt:lpstr>
      <vt:lpstr>Luminal Consults</vt:lpstr>
    </vt:vector>
  </TitlesOfParts>
  <Company>The University of North Carolina at Chapel Hill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domis</dc:creator>
  <cp:lastModifiedBy>domis</cp:lastModifiedBy>
  <cp:lastPrinted>2015-04-10T15:24:45Z</cp:lastPrinted>
  <dcterms:created xsi:type="dcterms:W3CDTF">2013-10-11T20:28:04Z</dcterms:created>
  <dcterms:modified xsi:type="dcterms:W3CDTF">2015-07-13T14:35:00Z</dcterms:modified>
</cp:coreProperties>
</file>